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135" windowWidth="16275" windowHeight="14880"/>
  </bookViews>
  <sheets>
    <sheet name="analiz_vd0" sheetId="2" r:id="rId1"/>
    <sheet name="Лист1" sheetId="1" r:id="rId2"/>
  </sheets>
  <definedNames>
    <definedName name="CREXPORT">#REF!</definedName>
    <definedName name="n" hidden="1">{#N/A,#N/A,FALSE,"Лист4"}</definedName>
    <definedName name="wrn.Інструкція." hidden="1">{#N/A,#N/A,FALSE,"Лист4"}</definedName>
    <definedName name="аа" hidden="1">{#N/A,#N/A,FALSE,"Лист4"}</definedName>
    <definedName name="аааа" hidden="1">{#N/A,#N/A,FALSE,"Лист4"}</definedName>
    <definedName name="ааааа" hidden="1">{#N/A,#N/A,FALSE,"Лист4"}</definedName>
    <definedName name="аааг" hidden="1">{#N/A,#N/A,FALSE,"Лист4"}</definedName>
    <definedName name="ааао" hidden="1">{#N/A,#N/A,FALSE,"Лист4"}</definedName>
    <definedName name="аааоркк" hidden="1">{#N/A,#N/A,FALSE,"Лист4"}</definedName>
    <definedName name="аарр" hidden="1">{#N/A,#N/A,FALSE,"Лист4"}</definedName>
    <definedName name="амп" hidden="1">{#N/A,#N/A,FALSE,"Лист4"}</definedName>
    <definedName name="ап" hidden="1">{#N/A,#N/A,FALSE,"Лист4"}</definedName>
    <definedName name="апро" hidden="1">{#N/A,#N/A,FALSE,"Лист4"}</definedName>
    <definedName name="аунуну" hidden="1">{#N/A,#N/A,FALSE,"Лист4"}</definedName>
    <definedName name="бб" hidden="1">{#N/A,#N/A,FALSE,"Лист4"}</definedName>
    <definedName name="вап" hidden="1">{#N/A,#N/A,FALSE,"Лист4"}</definedName>
    <definedName name="вапа" hidden="1">{#N/A,#N/A,FALSE,"Лист4"}</definedName>
    <definedName name="вапро" hidden="1">{#N/A,#N/A,FALSE,"Лист4"}</definedName>
    <definedName name="вау" hidden="1">{#N/A,#N/A,FALSE,"Лист4"}</definedName>
    <definedName name="вв" hidden="1">{#N/A,#N/A,FALSE,"Лист4"}</definedName>
    <definedName name="вмр" hidden="1">{#N/A,#N/A,FALSE,"Лист4"}</definedName>
    <definedName name="вруу" hidden="1">{#N/A,#N/A,FALSE,"Лист4"}</definedName>
    <definedName name="врууунуууу" hidden="1">{#N/A,#N/A,FALSE,"Лист4"}</definedName>
    <definedName name="гг" hidden="1">{#N/A,#N/A,FALSE,"Лист4"}</definedName>
    <definedName name="ггг" hidden="1">{#N/A,#N/A,FALSE,"Лист4"}</definedName>
    <definedName name="гго" hidden="1">{#N/A,#N/A,FALSE,"Лист4"}</definedName>
    <definedName name="ггшшз" hidden="1">{#N/A,#N/A,FALSE,"Лист4"}</definedName>
    <definedName name="гр" hidden="1">{#N/A,#N/A,FALSE,"Лист4"}</definedName>
    <definedName name="ддд" hidden="1">{#N/A,#N/A,FALSE,"Лист4"}</definedName>
    <definedName name="е" hidden="1">{#N/A,#N/A,FALSE,"Лист4"}</definedName>
    <definedName name="ее" hidden="1">{#N/A,#N/A,FALSE,"Лист4"}</definedName>
    <definedName name="ееге" hidden="1">{#N/A,#N/A,FALSE,"Лист4"}</definedName>
    <definedName name="еегше" hidden="1">{#N/A,#N/A,FALSE,"Лист4"}</definedName>
    <definedName name="еее" hidden="1">{#N/A,#N/A,FALSE,"Лист4"}</definedName>
    <definedName name="ееее" hidden="1">{#N/A,#N/A,FALSE,"Лист4"}</definedName>
    <definedName name="ееекк" hidden="1">{#N/A,#N/A,FALSE,"Лист4"}</definedName>
    <definedName name="еепке" hidden="1">{#N/A,#N/A,FALSE,"Лист4"}</definedName>
    <definedName name="еешгег" hidden="1">{#N/A,#N/A,FALSE,"Лист4"}</definedName>
    <definedName name="екуц" hidden="1">{#N/A,#N/A,FALSE,"Лист4"}</definedName>
    <definedName name="енг" hidden="1">{#N/A,#N/A,FALSE,"Лист4"}</definedName>
    <definedName name="епи" hidden="1">{#N/A,#N/A,FALSE,"Лист4"}</definedName>
    <definedName name="ешгееуу" hidden="1">{#N/A,#N/A,FALSE,"Лист4"}</definedName>
    <definedName name="є" hidden="1">{#N/A,#N/A,FALSE,"Лист4"}</definedName>
    <definedName name="єєє" hidden="1">{#N/A,#N/A,FALSE,"Лист4"}</definedName>
    <definedName name="єєєєєє" hidden="1">{#N/A,#N/A,FALSE,"Лист4"}</definedName>
    <definedName name="єєєєєєє" hidden="1">{#N/A,#N/A,FALSE,"Лист4"}</definedName>
    <definedName name="єєєєєєє." hidden="1">{#N/A,#N/A,FALSE,"Лист4"}</definedName>
    <definedName name="єж" hidden="1">{#N/A,#N/A,FALSE,"Лист4"}</definedName>
    <definedName name="жж" hidden="1">{#N/A,#N/A,FALSE,"Лист4"}</definedName>
    <definedName name="житлове" hidden="1">{#N/A,#N/A,FALSE,"Лист4"}</definedName>
    <definedName name="здоровя" hidden="1">{#N/A,#N/A,FALSE,"Лист4"}</definedName>
    <definedName name="зз" hidden="1">{#N/A,#N/A,FALSE,"Лист4"}</definedName>
    <definedName name="ззз" hidden="1">{#N/A,#N/A,FALSE,"Лист4"}</definedName>
    <definedName name="зззз" hidden="1">{#N/A,#N/A,FALSE,"Лист4"}</definedName>
    <definedName name="ййй" hidden="1">{#N/A,#N/A,FALSE,"Лист4"}</definedName>
    <definedName name="йййй" hidden="1">{#N/A,#N/A,FALSE,"Лист4"}</definedName>
    <definedName name="ип" hidden="1">{#N/A,#N/A,FALSE,"Лист4"}</definedName>
    <definedName name="ить" hidden="1">{#N/A,#N/A,FALSE,"Лист4"}</definedName>
    <definedName name="іваа" hidden="1">{#N/A,#N/A,FALSE,"Лист4"}</definedName>
    <definedName name="івап" hidden="1">{#N/A,#N/A,FALSE,"Лист4"}</definedName>
    <definedName name="івпа" hidden="1">{#N/A,#N/A,FALSE,"Лист4"}</definedName>
    <definedName name="їжд" hidden="1">{#N/A,#N/A,FALSE,"Лист4"}</definedName>
    <definedName name="іі" hidden="1">{#N/A,#N/A,FALSE,"Лист4"}</definedName>
    <definedName name="ііі" hidden="1">{#N/A,#N/A,FALSE,"Лист4"}</definedName>
    <definedName name="іііі" hidden="1">{#N/A,#N/A,FALSE,"Лист4"}</definedName>
    <definedName name="ін" hidden="1">{#N/A,#N/A,FALSE,"Лист4"}</definedName>
    <definedName name="інші" hidden="1">{#N/A,#N/A,FALSE,"Лист4"}</definedName>
    <definedName name="іук" hidden="1">{#N/A,#N/A,FALSE,"Лист4"}</definedName>
    <definedName name="кгккг" hidden="1">{#N/A,#N/A,FALSE,"Лист4"}</definedName>
    <definedName name="кгкккк" hidden="1">{#N/A,#N/A,FALSE,"Лист4"}</definedName>
    <definedName name="кеуц" hidden="1">{#N/A,#N/A,FALSE,"Лист4"}</definedName>
    <definedName name="кк" hidden="1">{#N/A,#N/A,FALSE,"Лист4"}</definedName>
    <definedName name="ккгкг" hidden="1">{#N/A,#N/A,FALSE,"Лист4"}</definedName>
    <definedName name="ккк" hidden="1">{#N/A,#N/A,FALSE,"Лист4"}</definedName>
    <definedName name="кккну" hidden="1">{#N/A,#N/A,FALSE,"Лист4"}</definedName>
    <definedName name="кккокк" hidden="1">{#N/A,#N/A,FALSE,"Лист4"}</definedName>
    <definedName name="комунальне" hidden="1">{#N/A,#N/A,FALSE,"Лист4"}</definedName>
    <definedName name="кот" hidden="1">{#N/A,#N/A,FALSE,"Лист4"}</definedName>
    <definedName name="кр" hidden="1">{#N/A,#N/A,FALSE,"Лист4"}</definedName>
    <definedName name="культура" hidden="1">{#N/A,#N/A,FALSE,"Лист4"}</definedName>
    <definedName name="л" hidden="1">{#N/A,#N/A,FALSE,"Лист4"}</definedName>
    <definedName name="лд" hidden="1">{#N/A,#N/A,FALSE,"Лист4"}</definedName>
    <definedName name="лл" hidden="1">{#N/A,#N/A,FALSE,"Лист4"}</definedName>
    <definedName name="ллл" hidden="1">{#N/A,#N/A,FALSE,"Лист4"}</definedName>
    <definedName name="лнпллпл" hidden="1">{#N/A,#N/A,FALSE,"Лист4"}</definedName>
    <definedName name="мак" hidden="1">{#N/A,#N/A,FALSE,"Лист4"}</definedName>
    <definedName name="мм" hidden="1">{#N/A,#N/A,FALSE,"Лист4"}</definedName>
    <definedName name="мпе" hidden="1">{#N/A,#N/A,FALSE,"Лист4"}</definedName>
    <definedName name="нгнгш" hidden="1">{#N/A,#N/A,FALSE,"Лист4"}</definedName>
    <definedName name="ннггг" hidden="1">{#N/A,#N/A,FALSE,"Лист4"}</definedName>
    <definedName name="ннн" hidden="1">{#N/A,#N/A,FALSE,"Лист4"}</definedName>
    <definedName name="ннннг" hidden="1">{#N/A,#N/A,FALSE,"Лист4"}</definedName>
    <definedName name="нннннннн" hidden="1">{#N/A,#N/A,FALSE,"Лист4"}</definedName>
    <definedName name="ннншенгке" hidden="1">{#N/A,#N/A,FALSE,"Лист4"}</definedName>
    <definedName name="нншекк" hidden="1">{#N/A,#N/A,FALSE,"Лист4"}</definedName>
    <definedName name="оггне" hidden="1">{#N/A,#N/A,FALSE,"Лист4"}</definedName>
    <definedName name="оллд" hidden="1">{#N/A,#N/A,FALSE,"Лист4"}</definedName>
    <definedName name="олол" hidden="1">{#N/A,#N/A,FALSE,"Лист4"}</definedName>
    <definedName name="оо" hidden="1">{#N/A,#N/A,FALSE,"Лист4"}</definedName>
    <definedName name="ооо" hidden="1">{#N/A,#N/A,FALSE,"Лист4"}</definedName>
    <definedName name="орнг" hidden="1">{#N/A,#N/A,FALSE,"Лист4"}</definedName>
    <definedName name="освіта" hidden="1">{#N/A,#N/A,FALSE,"Лист4"}</definedName>
    <definedName name="ох" hidden="1">{#N/A,#N/A,FALSE,"Лист4"}</definedName>
    <definedName name="охорона" hidden="1">{#N/A,#N/A,FALSE,"Лист4"}</definedName>
    <definedName name="плеккккг" hidden="1">{#N/A,#N/A,FALSE,"Лист4"}</definedName>
    <definedName name="пллеелш" hidden="1">{#N/A,#N/A,FALSE,"Лист4"}</definedName>
    <definedName name="попле" hidden="1">{#N/A,#N/A,FALSE,"Лист4"}</definedName>
    <definedName name="пот" hidden="1">{#N/A,#N/A,FALSE,"Лист4"}</definedName>
    <definedName name="пп" hidden="1">{#N/A,#N/A,FALSE,"Лист4"}</definedName>
    <definedName name="ппше" hidden="1">{#N/A,#N/A,FALSE,"Лист4"}</definedName>
    <definedName name="про" hidden="1">{#N/A,#N/A,FALSE,"Лист4"}</definedName>
    <definedName name="прое" hidden="1">{#N/A,#N/A,FALSE,"Лист4"}</definedName>
    <definedName name="прои" hidden="1">{#N/A,#N/A,FALSE,"Лист4"}</definedName>
    <definedName name="рор" hidden="1">{#N/A,#N/A,FALSE,"Лист4"}</definedName>
    <definedName name="роро" hidden="1">{#N/A,#N/A,FALSE,"Лист4"}</definedName>
    <definedName name="рррр" hidden="1">{#N/A,#N/A,FALSE,"Лист4"}</definedName>
    <definedName name="сми" hidden="1">{#N/A,#N/A,FALSE,"Лист4"}</definedName>
    <definedName name="сс" hidden="1">{#N/A,#N/A,FALSE,"Лист4"}</definedName>
    <definedName name="сум" hidden="1">{#N/A,#N/A,FALSE,"Лист4"}</definedName>
    <definedName name="Суми" hidden="1">{#N/A,#N/A,FALSE,"Лист4"}</definedName>
    <definedName name="счу" hidden="1">{#N/A,#N/A,FALSE,"Лист4"}</definedName>
    <definedName name="счя" hidden="1">{#N/A,#N/A,FALSE,"Лист4"}</definedName>
    <definedName name="тогн" hidden="1">{#N/A,#N/A,FALSE,"Лист4"}</definedName>
    <definedName name="трн" hidden="1">{#N/A,#N/A,FALSE,"Лист4"}</definedName>
    <definedName name="ттт" hidden="1">{#N/A,#N/A,FALSE,"Лист4"}</definedName>
    <definedName name="ть" hidden="1">{#N/A,#N/A,FALSE,"Лист4"}</definedName>
    <definedName name="уа" hidden="1">{#N/A,#N/A,FALSE,"Лист4"}</definedName>
    <definedName name="увке" hidden="1">{#N/A,#N/A,FALSE,"Лист4"}</definedName>
    <definedName name="уеунукнун" hidden="1">{#N/A,#N/A,FALSE,"Лист4"}</definedName>
    <definedName name="уке" hidden="1">{#N/A,#N/A,FALSE,"Лист4"}</definedName>
    <definedName name="укй" hidden="1">{#N/A,#N/A,FALSE,"Лист4"}</definedName>
    <definedName name="укунн" hidden="1">{#N/A,#N/A,FALSE,"Лист4"}</definedName>
    <definedName name="унунен" hidden="1">{#N/A,#N/A,FALSE,"Лист4"}</definedName>
    <definedName name="унунун" hidden="1">{#N/A,#N/A,FALSE,"Лист4"}</definedName>
    <definedName name="унуу" hidden="1">{#N/A,#N/A,FALSE,"Лист4"}</definedName>
    <definedName name="унуун" hidden="1">{#N/A,#N/A,FALSE,"Лист4"}</definedName>
    <definedName name="унууу" hidden="1">{#N/A,#N/A,FALSE,"Лист4"}</definedName>
    <definedName name="управ" hidden="1">{#N/A,#N/A,FALSE,"Лист4"}</definedName>
    <definedName name="управління" hidden="1">{#N/A,#N/A,FALSE,"Лист4"}</definedName>
    <definedName name="уукее" hidden="1">{#N/A,#N/A,FALSE,"Лист4"}</definedName>
    <definedName name="ууннну" hidden="1">{#N/A,#N/A,FALSE,"Лист4"}</definedName>
    <definedName name="ууну" hidden="1">{#N/A,#N/A,FALSE,"Лист4"}</definedName>
    <definedName name="уунунг" hidden="1">{#N/A,#N/A,FALSE,"Лист4"}</definedName>
    <definedName name="уунунууу" hidden="1">{#N/A,#N/A,FALSE,"Лист4"}</definedName>
    <definedName name="уунуурр" hidden="1">{#N/A,#N/A,FALSE,"Лист4"}</definedName>
    <definedName name="уунуууу" hidden="1">{#N/A,#N/A,FALSE,"Лист4"}</definedName>
    <definedName name="ууу" hidden="1">{#N/A,#N/A,FALSE,"Лист4"}</definedName>
    <definedName name="ууунну" hidden="1">{#N/A,#N/A,FALSE,"Лист4"}</definedName>
    <definedName name="ууунууууу" hidden="1">{#N/A,#N/A,FALSE,"Лист4"}</definedName>
    <definedName name="уууу" hidden="1">{#N/A,#N/A,FALSE,"Лист4"}</definedName>
    <definedName name="уууу32" hidden="1">{#N/A,#N/A,FALSE,"Лист4"}</definedName>
    <definedName name="уууун" hidden="1">{#N/A,#N/A,FALSE,"Лист4"}</definedName>
    <definedName name="фф" hidden="1">{#N/A,#N/A,FALSE,"Лист4"}</definedName>
    <definedName name="ффф" hidden="1">{#N/A,#N/A,FALSE,"Лист4"}</definedName>
    <definedName name="фффф" hidden="1">{#N/A,#N/A,FALSE,"Лист4"}</definedName>
    <definedName name="ффффф" hidden="1">{#N/A,#N/A,FALSE,"Лист4"}</definedName>
    <definedName name="хз" hidden="1">{#N/A,#N/A,FALSE,"Лист4"}</definedName>
    <definedName name="хїз" hidden="1">{#N/A,#N/A,FALSE,"Лист4"}</definedName>
    <definedName name="ххх" hidden="1">{#N/A,#N/A,FALSE,"Лист4"}</definedName>
    <definedName name="ц" hidden="1">{#N/A,#N/A,FALSE,"Лист4"}</definedName>
    <definedName name="цва" hidden="1">{#N/A,#N/A,FALSE,"Лист4"}</definedName>
    <definedName name="цекццецце" hidden="1">{#N/A,#N/A,FALSE,"Лист4"}</definedName>
    <definedName name="цеце" hidden="1">{#N/A,#N/A,FALSE,"Лист4"}</definedName>
    <definedName name="цецеце" hidden="1">{#N/A,#N/A,FALSE,"Лист4"}</definedName>
    <definedName name="цук" hidden="1">{#N/A,#N/A,FALSE,"Лист4"}</definedName>
    <definedName name="цуку" hidden="1">{#N/A,#N/A,FALSE,"Лист4"}</definedName>
    <definedName name="цууу" hidden="1">{#N/A,#N/A,FALSE,"Лист4"}</definedName>
    <definedName name="цц" hidden="1">{#N/A,#N/A,FALSE,"Лист4"}</definedName>
    <definedName name="ццвва" hidden="1">{#N/A,#N/A,FALSE,"Лист4"}</definedName>
    <definedName name="ццецц" hidden="1">{#N/A,#N/A,FALSE,"Лист4"}</definedName>
    <definedName name="ццеццке" hidden="1">{#N/A,#N/A,FALSE,"Лист4"}</definedName>
    <definedName name="ццеццкевап" hidden="1">{#N/A,#N/A,FALSE,"Лист4"}</definedName>
    <definedName name="ццке" hidden="1">{#N/A,#N/A,FALSE,"Лист4"}</definedName>
    <definedName name="ццук" hidden="1">{#N/A,#N/A,FALSE,"Лист4"}</definedName>
    <definedName name="цццецц" hidden="1">{#N/A,#N/A,FALSE,"Лист4"}</definedName>
    <definedName name="цццкеец" hidden="1">{#N/A,#N/A,FALSE,"Лист4"}</definedName>
    <definedName name="цццц" hidden="1">{#N/A,#N/A,FALSE,"Лист4"}</definedName>
    <definedName name="ццццкц" hidden="1">{#N/A,#N/A,FALSE,"Лист4"}</definedName>
    <definedName name="ццццц" hidden="1">{#N/A,#N/A,FALSE,"Лист4"}</definedName>
    <definedName name="цццццц" hidden="1">{#N/A,#N/A,FALSE,"Лист4"}</definedName>
    <definedName name="чву" hidden="1">{#N/A,#N/A,FALSE,"Лист4"}</definedName>
    <definedName name="чч" hidden="1">{#N/A,#N/A,FALSE,"Лист4"}</definedName>
    <definedName name="ччч" hidden="1">{#N/A,#N/A,FALSE,"Лист4"}</definedName>
    <definedName name="шш" hidden="1">{#N/A,#N/A,FALSE,"Лист4"}</definedName>
    <definedName name="шшшш" hidden="1">{#N/A,#N/A,FALSE,"Лист4"}</definedName>
    <definedName name="щщ" hidden="1">{#N/A,#N/A,FALSE,"Лист4"}</definedName>
    <definedName name="щщщ" hidden="1">{#N/A,#N/A,FALSE,"Лист4"}</definedName>
    <definedName name="щщщшг" hidden="1">{#N/A,#N/A,FALSE,"Лист4"}</definedName>
    <definedName name="юю" hidden="1">{#N/A,#N/A,FALSE,"Лист4"}</definedName>
    <definedName name="ююю" hidden="1">{#N/A,#N/A,FALSE,"Лист4"}</definedName>
    <definedName name="яяя" hidden="1">{#N/A,#N/A,FALSE,"Лист4"}</definedName>
    <definedName name="яяяя" hidden="1">{#N/A,#N/A,FALSE,"Лист4"}</definedName>
  </definedNames>
  <calcPr calcId="125725"/>
</workbook>
</file>

<file path=xl/calcChain.xml><?xml version="1.0" encoding="utf-8"?>
<calcChain xmlns="http://schemas.openxmlformats.org/spreadsheetml/2006/main">
  <c r="F41" i="2"/>
  <c r="F84"/>
  <c r="F76"/>
  <c r="F71"/>
  <c r="F67"/>
  <c r="F62"/>
  <c r="F35"/>
  <c r="F17"/>
  <c r="Q17" s="1"/>
  <c r="Q8"/>
  <c r="Q9"/>
  <c r="Q10"/>
  <c r="Q11"/>
  <c r="Q12"/>
  <c r="Q13"/>
  <c r="Q14"/>
  <c r="Q15"/>
  <c r="Q16"/>
  <c r="Q18"/>
  <c r="Q19"/>
  <c r="Q20"/>
  <c r="Q21"/>
  <c r="Q22"/>
  <c r="Q23"/>
  <c r="Q24"/>
  <c r="Q25"/>
  <c r="Q26"/>
  <c r="Q27"/>
  <c r="Q28"/>
  <c r="Q29"/>
  <c r="Q30"/>
  <c r="Q31"/>
  <c r="Q32"/>
  <c r="Q33"/>
  <c r="Q34"/>
  <c r="Q35"/>
  <c r="Q36"/>
  <c r="Q37"/>
  <c r="Q38"/>
  <c r="Q39"/>
  <c r="Q40"/>
  <c r="Q42"/>
  <c r="Q43"/>
  <c r="Q44"/>
  <c r="Q45"/>
  <c r="Q46"/>
  <c r="Q47"/>
  <c r="Q48"/>
  <c r="Q49"/>
  <c r="Q50"/>
  <c r="Q51"/>
  <c r="Q52"/>
  <c r="Q53"/>
  <c r="Q54"/>
  <c r="Q55"/>
  <c r="Q56"/>
  <c r="Q57"/>
  <c r="Q58"/>
  <c r="Q59"/>
  <c r="Q60"/>
  <c r="Q61"/>
  <c r="Q62"/>
  <c r="Q63"/>
  <c r="Q64"/>
  <c r="Q65"/>
  <c r="Q66"/>
  <c r="Q67"/>
  <c r="Q68"/>
  <c r="Q69"/>
  <c r="Q70"/>
  <c r="Q71"/>
  <c r="Q72"/>
  <c r="Q73"/>
  <c r="Q74"/>
  <c r="Q75"/>
  <c r="Q76"/>
  <c r="Q77"/>
  <c r="Q78"/>
  <c r="Q79"/>
  <c r="Q80"/>
  <c r="Q81"/>
  <c r="Q82"/>
  <c r="Q83"/>
  <c r="Q84"/>
  <c r="Q85"/>
  <c r="Q86"/>
  <c r="Q87"/>
  <c r="Q88"/>
  <c r="Q89"/>
  <c r="Q90"/>
  <c r="Q91"/>
  <c r="Q92"/>
  <c r="P8"/>
  <c r="P9"/>
  <c r="P10"/>
  <c r="P11"/>
  <c r="P12"/>
  <c r="P13"/>
  <c r="P14"/>
  <c r="P15"/>
  <c r="P16"/>
  <c r="P18"/>
  <c r="P19"/>
  <c r="P20"/>
  <c r="P21"/>
  <c r="P22"/>
  <c r="P23"/>
  <c r="P24"/>
  <c r="P25"/>
  <c r="P26"/>
  <c r="P27"/>
  <c r="P28"/>
  <c r="P29"/>
  <c r="P30"/>
  <c r="P31"/>
  <c r="P32"/>
  <c r="P33"/>
  <c r="P34"/>
  <c r="P35"/>
  <c r="P36"/>
  <c r="P37"/>
  <c r="P38"/>
  <c r="P39"/>
  <c r="P40"/>
  <c r="P41"/>
  <c r="P42"/>
  <c r="P43"/>
  <c r="P44"/>
  <c r="P45"/>
  <c r="P46"/>
  <c r="P47"/>
  <c r="P48"/>
  <c r="P49"/>
  <c r="P50"/>
  <c r="P51"/>
  <c r="P52"/>
  <c r="P53"/>
  <c r="P54"/>
  <c r="P55"/>
  <c r="P56"/>
  <c r="P57"/>
  <c r="P58"/>
  <c r="P59"/>
  <c r="P60"/>
  <c r="P61"/>
  <c r="P62"/>
  <c r="P63"/>
  <c r="P64"/>
  <c r="P65"/>
  <c r="P66"/>
  <c r="P67"/>
  <c r="P68"/>
  <c r="P69"/>
  <c r="P70"/>
  <c r="P71"/>
  <c r="P72"/>
  <c r="P73"/>
  <c r="P74"/>
  <c r="P75"/>
  <c r="P76"/>
  <c r="P77"/>
  <c r="P78"/>
  <c r="P79"/>
  <c r="P80"/>
  <c r="P81"/>
  <c r="P82"/>
  <c r="P83"/>
  <c r="P84"/>
  <c r="P85"/>
  <c r="P86"/>
  <c r="P87"/>
  <c r="P88"/>
  <c r="P89"/>
  <c r="P90"/>
  <c r="P91"/>
  <c r="P92"/>
  <c r="O8"/>
  <c r="O9"/>
  <c r="O10"/>
  <c r="O11"/>
  <c r="O12"/>
  <c r="O13"/>
  <c r="O14"/>
  <c r="O15"/>
  <c r="O16"/>
  <c r="O17"/>
  <c r="O18"/>
  <c r="O19"/>
  <c r="O20"/>
  <c r="O21"/>
  <c r="O22"/>
  <c r="O23"/>
  <c r="O24"/>
  <c r="O25"/>
  <c r="O26"/>
  <c r="O27"/>
  <c r="O28"/>
  <c r="O29"/>
  <c r="O30"/>
  <c r="O31"/>
  <c r="O32"/>
  <c r="O33"/>
  <c r="O34"/>
  <c r="O35"/>
  <c r="O36"/>
  <c r="O37"/>
  <c r="O38"/>
  <c r="O39"/>
  <c r="O40"/>
  <c r="O41"/>
  <c r="O42"/>
  <c r="O43"/>
  <c r="O44"/>
  <c r="O45"/>
  <c r="O46"/>
  <c r="O47"/>
  <c r="O48"/>
  <c r="O49"/>
  <c r="O50"/>
  <c r="O51"/>
  <c r="O52"/>
  <c r="O53"/>
  <c r="O54"/>
  <c r="O55"/>
  <c r="O56"/>
  <c r="O57"/>
  <c r="O58"/>
  <c r="O59"/>
  <c r="O60"/>
  <c r="O61"/>
  <c r="O62"/>
  <c r="O63"/>
  <c r="O64"/>
  <c r="O65"/>
  <c r="O66"/>
  <c r="O67"/>
  <c r="O68"/>
  <c r="O69"/>
  <c r="O70"/>
  <c r="O71"/>
  <c r="O72"/>
  <c r="O73"/>
  <c r="O74"/>
  <c r="O75"/>
  <c r="O76"/>
  <c r="O77"/>
  <c r="O78"/>
  <c r="O79"/>
  <c r="O80"/>
  <c r="O81"/>
  <c r="O82"/>
  <c r="O83"/>
  <c r="O84"/>
  <c r="O85"/>
  <c r="O86"/>
  <c r="O87"/>
  <c r="O88"/>
  <c r="O89"/>
  <c r="O90"/>
  <c r="O91"/>
  <c r="O92"/>
  <c r="O93"/>
  <c r="N8"/>
  <c r="N9"/>
  <c r="N10"/>
  <c r="N11"/>
  <c r="N12"/>
  <c r="N13"/>
  <c r="N14"/>
  <c r="N15"/>
  <c r="N16"/>
  <c r="N17"/>
  <c r="N18"/>
  <c r="N19"/>
  <c r="N20"/>
  <c r="N21"/>
  <c r="N22"/>
  <c r="N23"/>
  <c r="N24"/>
  <c r="N25"/>
  <c r="N26"/>
  <c r="N27"/>
  <c r="N28"/>
  <c r="N29"/>
  <c r="N30"/>
  <c r="N31"/>
  <c r="N32"/>
  <c r="N33"/>
  <c r="N34"/>
  <c r="N35"/>
  <c r="N36"/>
  <c r="N37"/>
  <c r="N38"/>
  <c r="N39"/>
  <c r="N40"/>
  <c r="N41"/>
  <c r="N42"/>
  <c r="N43"/>
  <c r="N44"/>
  <c r="N45"/>
  <c r="N46"/>
  <c r="N47"/>
  <c r="N48"/>
  <c r="N49"/>
  <c r="N50"/>
  <c r="N51"/>
  <c r="N52"/>
  <c r="N53"/>
  <c r="N54"/>
  <c r="N55"/>
  <c r="N56"/>
  <c r="N57"/>
  <c r="N58"/>
  <c r="N59"/>
  <c r="N60"/>
  <c r="N61"/>
  <c r="N62"/>
  <c r="N63"/>
  <c r="N64"/>
  <c r="N65"/>
  <c r="N66"/>
  <c r="N67"/>
  <c r="N68"/>
  <c r="N69"/>
  <c r="N70"/>
  <c r="N71"/>
  <c r="N72"/>
  <c r="N73"/>
  <c r="N74"/>
  <c r="N75"/>
  <c r="N76"/>
  <c r="N77"/>
  <c r="N78"/>
  <c r="N79"/>
  <c r="N80"/>
  <c r="N81"/>
  <c r="N82"/>
  <c r="N83"/>
  <c r="N84"/>
  <c r="N85"/>
  <c r="N86"/>
  <c r="N87"/>
  <c r="N88"/>
  <c r="N89"/>
  <c r="N90"/>
  <c r="N91"/>
  <c r="N92"/>
  <c r="M8"/>
  <c r="M9"/>
  <c r="M10"/>
  <c r="M11"/>
  <c r="M12"/>
  <c r="M13"/>
  <c r="M14"/>
  <c r="M15"/>
  <c r="M16"/>
  <c r="M17"/>
  <c r="M18"/>
  <c r="M19"/>
  <c r="M20"/>
  <c r="M21"/>
  <c r="M22"/>
  <c r="M23"/>
  <c r="M24"/>
  <c r="M25"/>
  <c r="M26"/>
  <c r="M27"/>
  <c r="M28"/>
  <c r="M29"/>
  <c r="M30"/>
  <c r="M31"/>
  <c r="M32"/>
  <c r="M33"/>
  <c r="M34"/>
  <c r="M35"/>
  <c r="M36"/>
  <c r="M37"/>
  <c r="M38"/>
  <c r="M39"/>
  <c r="M40"/>
  <c r="M41"/>
  <c r="M42"/>
  <c r="M43"/>
  <c r="M44"/>
  <c r="M45"/>
  <c r="M46"/>
  <c r="M47"/>
  <c r="M48"/>
  <c r="M49"/>
  <c r="M50"/>
  <c r="M51"/>
  <c r="M52"/>
  <c r="M53"/>
  <c r="M54"/>
  <c r="M55"/>
  <c r="M56"/>
  <c r="M57"/>
  <c r="M58"/>
  <c r="M59"/>
  <c r="M60"/>
  <c r="M61"/>
  <c r="M62"/>
  <c r="M63"/>
  <c r="M64"/>
  <c r="M65"/>
  <c r="M66"/>
  <c r="M67"/>
  <c r="M68"/>
  <c r="M69"/>
  <c r="M70"/>
  <c r="M71"/>
  <c r="M72"/>
  <c r="M73"/>
  <c r="M74"/>
  <c r="M75"/>
  <c r="M76"/>
  <c r="M77"/>
  <c r="M78"/>
  <c r="M79"/>
  <c r="M80"/>
  <c r="M81"/>
  <c r="M82"/>
  <c r="M83"/>
  <c r="M84"/>
  <c r="M85"/>
  <c r="M86"/>
  <c r="M87"/>
  <c r="M88"/>
  <c r="M89"/>
  <c r="M90"/>
  <c r="M91"/>
  <c r="M92"/>
  <c r="M93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47"/>
  <c r="L48"/>
  <c r="L49"/>
  <c r="L50"/>
  <c r="L51"/>
  <c r="L52"/>
  <c r="L53"/>
  <c r="L54"/>
  <c r="L55"/>
  <c r="L56"/>
  <c r="L57"/>
  <c r="L58"/>
  <c r="L59"/>
  <c r="L60"/>
  <c r="L61"/>
  <c r="L62"/>
  <c r="L63"/>
  <c r="L64"/>
  <c r="L65"/>
  <c r="L66"/>
  <c r="L67"/>
  <c r="L68"/>
  <c r="L69"/>
  <c r="L70"/>
  <c r="L71"/>
  <c r="L72"/>
  <c r="L73"/>
  <c r="L74"/>
  <c r="L75"/>
  <c r="L76"/>
  <c r="L77"/>
  <c r="L78"/>
  <c r="L79"/>
  <c r="L80"/>
  <c r="L81"/>
  <c r="L82"/>
  <c r="L83"/>
  <c r="L84"/>
  <c r="L85"/>
  <c r="L86"/>
  <c r="L87"/>
  <c r="L88"/>
  <c r="L89"/>
  <c r="L90"/>
  <c r="L91"/>
  <c r="L92"/>
  <c r="Q41" l="1"/>
  <c r="F93"/>
  <c r="P17"/>
  <c r="P93" l="1"/>
  <c r="Q93"/>
  <c r="N93"/>
  <c r="L93"/>
</calcChain>
</file>

<file path=xl/sharedStrings.xml><?xml version="1.0" encoding="utf-8"?>
<sst xmlns="http://schemas.openxmlformats.org/spreadsheetml/2006/main" count="193" uniqueCount="183">
  <si>
    <t>Код</t>
  </si>
  <si>
    <t>Показник</t>
  </si>
  <si>
    <t>Затверджений план на рік</t>
  </si>
  <si>
    <t>План на рік з урахуванням змін</t>
  </si>
  <si>
    <t>План на вказаний період з урахуванням змін</t>
  </si>
  <si>
    <t>Всього профінансовано за вказаний період</t>
  </si>
  <si>
    <t>Залишки на особових рахунках які ще не розподілені</t>
  </si>
  <si>
    <t>Касові видатки за вказаний період</t>
  </si>
  <si>
    <t>Залишки коштів на реєстраційних рахунках</t>
  </si>
  <si>
    <t>Зареєстровані фінансові зобов'язання</t>
  </si>
  <si>
    <t>Залишки асигнувань на вказаний період</t>
  </si>
  <si>
    <t>Залишки асигнувань до кінця року</t>
  </si>
  <si>
    <t>% виконання на вказаний період</t>
  </si>
  <si>
    <t>Залишки плану на рік відносно касових</t>
  </si>
  <si>
    <t>Залишки плану на період відносно касових</t>
  </si>
  <si>
    <t>% виконання на вказаний період (гр8/гр5*100)</t>
  </si>
  <si>
    <t>(грн)</t>
  </si>
  <si>
    <t>Разом (загальний + спеціальний)</t>
  </si>
  <si>
    <t>0100</t>
  </si>
  <si>
    <t>Державне управління</t>
  </si>
  <si>
    <t>0210160</t>
  </si>
  <si>
    <t>Керівництво і управління у відповідній сфері у містах (місті Києві), селищах, селах, територіальних громадах</t>
  </si>
  <si>
    <t>0610160</t>
  </si>
  <si>
    <t>0810160</t>
  </si>
  <si>
    <t>1010160</t>
  </si>
  <si>
    <t>1110160</t>
  </si>
  <si>
    <t>1610160</t>
  </si>
  <si>
    <t>3410160</t>
  </si>
  <si>
    <t>3710160</t>
  </si>
  <si>
    <t>1000</t>
  </si>
  <si>
    <t>Освіта</t>
  </si>
  <si>
    <t>0611010</t>
  </si>
  <si>
    <t>Надання дошкільної освіти</t>
  </si>
  <si>
    <t>0611021</t>
  </si>
  <si>
    <t>Надання загальної середньої освіти закладами загальної середньої освіти за рахунок коштів місцевого бюджету</t>
  </si>
  <si>
    <t>0611031</t>
  </si>
  <si>
    <t>Надання загальної середньої освіти закладами загальної середньої освіти за рахунок освітньої субвенції</t>
  </si>
  <si>
    <t>0611041</t>
  </si>
  <si>
    <t>Надання загальної середньої освіти закладами загальної середньої освіти за рахунок залишку коштів за освітньою субвенцією на кінець бюджетного періоду, що мають цільове призначення, виділених відповідно до рішень Кабінету Міністрів України у попередніх бю</t>
  </si>
  <si>
    <t>0611070</t>
  </si>
  <si>
    <t>Надання позашкільної освіти закладами позашкільної освіти, заходи із позашкільної роботи з дітьми</t>
  </si>
  <si>
    <t>0611141</t>
  </si>
  <si>
    <t>Забезпечення діяльності інших закладів у сфері освіти</t>
  </si>
  <si>
    <t>0611142</t>
  </si>
  <si>
    <t>Інші програми та заходи у сфері освіти</t>
  </si>
  <si>
    <t>0611151</t>
  </si>
  <si>
    <t>Забезпечення діяльності інклюзивно-ресурсних центрів за рахунок коштів місцевого бюджету</t>
  </si>
  <si>
    <t>0611152</t>
  </si>
  <si>
    <t>Забезпечення діяльності інклюзивно-ресурсних центрів за рахунок освітньої субвенції</t>
  </si>
  <si>
    <t>0611153</t>
  </si>
  <si>
    <t>Забезпечення діяльності інклюзивно-ресурсних центрів за рахунок залишку коштів за освітньою субвенцією на кінець бюджетного періоду, що мають цільове призначення, виділених відповідно до рішень Кабінету Міністрів України у попередніх бюджетних періодах</t>
  </si>
  <si>
    <t>0611160</t>
  </si>
  <si>
    <t>Забезпечення діяльності центрів професійного розвитку педагогічних працівників</t>
  </si>
  <si>
    <t>0611200</t>
  </si>
  <si>
    <t>Надання освіти за рахунок субвенції з державного бюджету місцевим бюджетам на надання державної підтримки особам з особливими освітніми потребами</t>
  </si>
  <si>
    <t>0611210</t>
  </si>
  <si>
    <t>Надання освіти за рахунок залишку коштів за субвенцією з державного бюджету місцевим бюджетам на надання державної підтримки особам з особливими освітніми потребами на кінець бюджетного періоду</t>
  </si>
  <si>
    <t>0611262</t>
  </si>
  <si>
    <t>Виконання заходів щодо облаштування безпечних умов у закладах, що надають загальну середню освіту, за рахунок субвенції з державного бюджету місцевим бюджетам</t>
  </si>
  <si>
    <t>0611291</t>
  </si>
  <si>
    <t>Співфінансування заходів, що реалізуються за рахунок залишку коштів за освітньою субвенцією на кінець бюджетного періоду, що мають цільове призначення, виділених відповідно до рішень Кабінету Міністрів України у попередніх бюджетних періодах (за спеціальн</t>
  </si>
  <si>
    <t>0611292</t>
  </si>
  <si>
    <t>Реалізація заходів за рахунок залишку коштів за освітньою субвенцією на кінець бюджетного періоду, що мають цільове призначення, виділених відповідно до рішень Кабінету Міністрів України у попередніх бюджетних періодах (за спеціальним фондом державного бю</t>
  </si>
  <si>
    <t>1011080</t>
  </si>
  <si>
    <t>Надання спеціалізованої освіти мистецькими школами</t>
  </si>
  <si>
    <t>2000</t>
  </si>
  <si>
    <t>Охорона здоров`я</t>
  </si>
  <si>
    <t>0212010</t>
  </si>
  <si>
    <t>Багатопрофільна стаціонарна медична допомога населенню</t>
  </si>
  <si>
    <t>0212100</t>
  </si>
  <si>
    <t>Стоматологічна допомога населенню</t>
  </si>
  <si>
    <t>0212111</t>
  </si>
  <si>
    <t>Первинна медична допомога населенню, що надається центрами первинної медичної (медико-санітарної) допомоги</t>
  </si>
  <si>
    <t>0212113</t>
  </si>
  <si>
    <t>Первинна медична допомога населенню, що надається амбулаторно-поліклінічними закладами (відділеннями)</t>
  </si>
  <si>
    <t>0212152</t>
  </si>
  <si>
    <t>Інші програми та заходи у сфері охорони здоров`я</t>
  </si>
  <si>
    <t>3000</t>
  </si>
  <si>
    <t>Соціальний захист та соціальне забезпечення</t>
  </si>
  <si>
    <t>0213112</t>
  </si>
  <si>
    <t>Заходи державної політики з питань дітей та їх соціального захисту</t>
  </si>
  <si>
    <t>0213121</t>
  </si>
  <si>
    <t>Утримання та забезпечення діяльності центрів соціальних служб</t>
  </si>
  <si>
    <t>0213192</t>
  </si>
  <si>
    <t>Надання фінансової підтримки громадським об`єднанням ветеранів і осіб з інвалідністю, діяльність яких має соціальну спрямованість</t>
  </si>
  <si>
    <t>0213242</t>
  </si>
  <si>
    <t>Інші заходи у сфері соціального захисту і соціального забезпечення</t>
  </si>
  <si>
    <t>0813031</t>
  </si>
  <si>
    <t>Надання інших пільг окремим категоріям громадян відповідно до законодавства</t>
  </si>
  <si>
    <t>0813032</t>
  </si>
  <si>
    <t>Надання пільг окремим категоріям громадян з оплати послуг зв`язку</t>
  </si>
  <si>
    <t>0813033</t>
  </si>
  <si>
    <t>Компенсаційні виплати на пільговий проїзд автомобільним транспортом окремим категоріям громадян</t>
  </si>
  <si>
    <t>0813035</t>
  </si>
  <si>
    <t>Компенсаційні виплати за пільговий проїзд окремих категорій громадян на залізничному транспорті</t>
  </si>
  <si>
    <t>0813050</t>
  </si>
  <si>
    <t>Пільгове медичне обслуговування осіб, які постраждали внаслідок Чорнобильської катастрофи</t>
  </si>
  <si>
    <t>0813060</t>
  </si>
  <si>
    <t>Оздоровлення громадян, які постраждали внаслідок Чорнобильської катастрофи</t>
  </si>
  <si>
    <t>0813104</t>
  </si>
  <si>
    <t>Забезпечення соціальними послугами за місцем проживання громадян, які не здатні до самообслуговування у зв`язку з похилим віком, хворобою, інвалідністю</t>
  </si>
  <si>
    <t>0813105</t>
  </si>
  <si>
    <t>Надання реабілітаційних послуг особам з інвалідністю та дітям з інвалідністю</t>
  </si>
  <si>
    <t>0813160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</si>
  <si>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</si>
  <si>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0813180</t>
  </si>
  <si>
    <t>Надання пільг населенню (крім ветеранів війни і праці, військової служби, органів внутрішніх справ та громадян, які постраждали внаслідок Чорнобильської катастрофи) на оплату житлово-комунальних послуг</t>
  </si>
  <si>
    <t>0813192</t>
  </si>
  <si>
    <t>0813221</t>
  </si>
  <si>
    <t>Грошова компенсація за належні для отримання жилі приміщення для сімей осіб, визначених пунктами 2 – 5 частини першої статті 10-1 Закону України `Про статус ветеранів війни, гарантії їх соціального захисту`, для осіб з інвалідністю I – II групи, яка наста</t>
  </si>
  <si>
    <t>0813242</t>
  </si>
  <si>
    <t>1013210</t>
  </si>
  <si>
    <t>1113122</t>
  </si>
  <si>
    <t>Заходи державної політики із забезпечення рівних прав та можливостей жінок та чоловіків</t>
  </si>
  <si>
    <t>1113133</t>
  </si>
  <si>
    <t>Інші заходи та заклади молодіжної політики</t>
  </si>
  <si>
    <t>4000</t>
  </si>
  <si>
    <t>Культура i мистецтво</t>
  </si>
  <si>
    <t>1014030</t>
  </si>
  <si>
    <t>Забезпечення діяльності бібліотек</t>
  </si>
  <si>
    <t>1014040</t>
  </si>
  <si>
    <t>Забезпечення діяльності музеїв i виставок</t>
  </si>
  <si>
    <t>1014060</t>
  </si>
  <si>
    <t>Забезпечення діяльності палаців i будинків культури, клубів, центрів дозвілля та iнших клубних закладів</t>
  </si>
  <si>
    <t>1014082</t>
  </si>
  <si>
    <t>Інші заходи в галузі культури і мистецтва</t>
  </si>
  <si>
    <t>5000</t>
  </si>
  <si>
    <t>Фiзична культура i спорт</t>
  </si>
  <si>
    <t>1115011</t>
  </si>
  <si>
    <t>Проведення навчально-тренувальних зборів і змагань з олімпійських видів спорту</t>
  </si>
  <si>
    <t>1115031</t>
  </si>
  <si>
    <t>Утримання та навчально-тренувальна робота комунальних дитячо-юнацьких спортивних шкіл</t>
  </si>
  <si>
    <t>1115049</t>
  </si>
  <si>
    <t>Виконання окремих заходів з реалізації соціального проекту `Активні парки - локації здорової України`</t>
  </si>
  <si>
    <t>6000</t>
  </si>
  <si>
    <t>Житлово-комунальне господарство</t>
  </si>
  <si>
    <t>0216060</t>
  </si>
  <si>
    <t>Утримання об`єктів соціальної сфери підприємств, що передаються до комунальної власності</t>
  </si>
  <si>
    <t>0216090</t>
  </si>
  <si>
    <t>Інша діяльність у сфері житлово-комунального господарства</t>
  </si>
  <si>
    <t>1216030</t>
  </si>
  <si>
    <t>Організація благоустрою населених пунктів</t>
  </si>
  <si>
    <t>1616090</t>
  </si>
  <si>
    <t>7000</t>
  </si>
  <si>
    <t>Економічна діяльність</t>
  </si>
  <si>
    <t>0217650</t>
  </si>
  <si>
    <t>Проведення експертної грошової оцінки земельної ділянки чи права на неї</t>
  </si>
  <si>
    <t>0217680</t>
  </si>
  <si>
    <t>Членські внески до асоціацій органів місцевого самоврядування</t>
  </si>
  <si>
    <t>0617413</t>
  </si>
  <si>
    <t>Інші заходи у сфері автотранспорту</t>
  </si>
  <si>
    <t>1217321</t>
  </si>
  <si>
    <t>Будівництво освітніх установ та закладів</t>
  </si>
  <si>
    <t>1217461</t>
  </si>
  <si>
    <t>Утримання та розвиток автомобільних доріг та дорожньої інфраструктури за рахунок коштів місцевого бюджету</t>
  </si>
  <si>
    <t>1217670</t>
  </si>
  <si>
    <t>Внески до статутного капіталу суб`єктів господарювання</t>
  </si>
  <si>
    <t>1617130</t>
  </si>
  <si>
    <t>Здійснення заходів із землеустрою</t>
  </si>
  <si>
    <t>8000</t>
  </si>
  <si>
    <t>Інша діяльність</t>
  </si>
  <si>
    <t>0218110</t>
  </si>
  <si>
    <t>Заходи із запобігання та ліквідації надзвичайних ситуацій та наслідків стихійного лиха</t>
  </si>
  <si>
    <t>0218120</t>
  </si>
  <si>
    <t>Заходи з організації рятування на водах</t>
  </si>
  <si>
    <t>0218240</t>
  </si>
  <si>
    <t>Заходи та роботи з територіальної оборони</t>
  </si>
  <si>
    <t>0218330</t>
  </si>
  <si>
    <t>Інша діяльність у сфері екології та охорони природних ресурсів</t>
  </si>
  <si>
    <t>0218410</t>
  </si>
  <si>
    <t>Фінансова підтримка засобів масової інформації</t>
  </si>
  <si>
    <t>3718710</t>
  </si>
  <si>
    <t>Резервний фонд місцевого бюджету</t>
  </si>
  <si>
    <t>9000</t>
  </si>
  <si>
    <t>Міжбюджетні трансферти</t>
  </si>
  <si>
    <t>3719800</t>
  </si>
  <si>
    <t>Субвенція з місцевого бюджету державному бюджету на виконання програм соціально-економічного розвитку регіонів</t>
  </si>
  <si>
    <t xml:space="preserve"> </t>
  </si>
  <si>
    <t xml:space="preserve">Усього </t>
  </si>
  <si>
    <t>Аналіз видатків</t>
  </si>
  <si>
    <t>Бюджет Прилуцької міської територіальної громади</t>
  </si>
  <si>
    <t>грн</t>
  </si>
  <si>
    <t>Організація та проведення громадських робіт</t>
  </si>
</sst>
</file>

<file path=xl/styles.xml><?xml version="1.0" encoding="utf-8"?>
<styleSheet xmlns="http://schemas.openxmlformats.org/spreadsheetml/2006/main">
  <fonts count="30">
    <font>
      <sz val="10"/>
      <color theme="1"/>
      <name val="Calibri"/>
      <family val="2"/>
      <charset val="204"/>
      <scheme val="minor"/>
    </font>
    <font>
      <sz val="10"/>
      <name val="Arial"/>
      <charset val="204"/>
    </font>
    <font>
      <b/>
      <sz val="14"/>
      <name val="Arial"/>
      <family val="2"/>
    </font>
    <font>
      <b/>
      <sz val="10"/>
      <name val="Arial"/>
      <family val="2"/>
    </font>
    <font>
      <b/>
      <sz val="10"/>
      <name val="Times New Roman"/>
      <family val="1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Arial"/>
      <family val="2"/>
      <charset val="204"/>
    </font>
    <font>
      <sz val="11"/>
      <color indexed="62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0"/>
      <name val="Arial"/>
    </font>
    <font>
      <sz val="10"/>
      <name val="Arial Cyr"/>
      <charset val="204"/>
    </font>
    <font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52"/>
      <name val="Calibri"/>
      <family val="2"/>
      <charset val="204"/>
    </font>
    <font>
      <sz val="10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63"/>
      <name val="Calibri"/>
      <family val="2"/>
      <charset val="204"/>
    </font>
    <font>
      <sz val="11"/>
      <color indexed="60"/>
      <name val="Calibri"/>
      <family val="2"/>
      <charset val="204"/>
    </font>
    <font>
      <sz val="10"/>
      <name val="Helv"/>
      <charset val="204"/>
    </font>
    <font>
      <sz val="11"/>
      <color indexed="10"/>
      <name val="Calibri"/>
      <family val="2"/>
      <charset val="204"/>
    </font>
    <font>
      <i/>
      <sz val="11"/>
      <color indexed="23"/>
      <name val="Calibri"/>
      <family val="2"/>
      <charset val="204"/>
    </font>
    <font>
      <b/>
      <sz val="10"/>
      <name val="Arial"/>
      <family val="2"/>
      <charset val="204"/>
    </font>
    <font>
      <b/>
      <sz val="5"/>
      <color rgb="FF000000"/>
      <name val="Times New Roman"/>
    </font>
    <font>
      <sz val="10"/>
      <color rgb="FF000000"/>
      <name val="Arial"/>
      <family val="2"/>
      <charset val="204"/>
    </font>
  </fonts>
  <fills count="29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rgb="FFFFFF00"/>
        <bgColor indexed="64"/>
      </patternFill>
    </fill>
    <fill>
      <patternFill patternType="solid">
        <fgColor rgb="FFFFFFFF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7">
    <xf numFmtId="0" fontId="0" fillId="0" borderId="0"/>
    <xf numFmtId="0" fontId="1" fillId="0" borderId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9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9" borderId="0" applyNumberFormat="0" applyBorder="0" applyAlignment="0" applyProtection="0"/>
    <xf numFmtId="0" fontId="5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7" fillId="0" borderId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20" borderId="0" applyNumberFormat="0" applyBorder="0" applyAlignment="0" applyProtection="0"/>
    <xf numFmtId="0" fontId="8" fillId="8" borderId="2" applyNumberFormat="0" applyAlignment="0" applyProtection="0"/>
    <xf numFmtId="0" fontId="9" fillId="5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0"/>
    <xf numFmtId="0" fontId="14" fillId="0" borderId="0"/>
    <xf numFmtId="0" fontId="15" fillId="0" borderId="6" applyNumberFormat="0" applyFill="0" applyAlignment="0" applyProtection="0"/>
    <xf numFmtId="0" fontId="16" fillId="21" borderId="7" applyNumberFormat="0" applyAlignment="0" applyProtection="0"/>
    <xf numFmtId="0" fontId="17" fillId="0" borderId="0" applyNumberFormat="0" applyFill="0" applyBorder="0" applyAlignment="0" applyProtection="0"/>
    <xf numFmtId="0" fontId="18" fillId="22" borderId="2" applyNumberFormat="0" applyAlignment="0" applyProtection="0"/>
    <xf numFmtId="0" fontId="19" fillId="0" borderId="0"/>
    <xf numFmtId="0" fontId="20" fillId="0" borderId="8" applyNumberFormat="0" applyFill="0" applyAlignment="0" applyProtection="0"/>
    <xf numFmtId="0" fontId="21" fillId="4" borderId="0" applyNumberFormat="0" applyBorder="0" applyAlignment="0" applyProtection="0"/>
    <xf numFmtId="0" fontId="5" fillId="23" borderId="9" applyNumberFormat="0" applyFont="0" applyAlignment="0" applyProtection="0"/>
    <xf numFmtId="0" fontId="1" fillId="23" borderId="9" applyNumberFormat="0" applyFont="0" applyAlignment="0" applyProtection="0"/>
    <xf numFmtId="0" fontId="22" fillId="22" borderId="10" applyNumberFormat="0" applyAlignment="0" applyProtection="0"/>
    <xf numFmtId="0" fontId="23" fillId="24" borderId="0" applyNumberFormat="0" applyBorder="0" applyAlignment="0" applyProtection="0"/>
    <xf numFmtId="0" fontId="24" fillId="0" borderId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</cellStyleXfs>
  <cellXfs count="27">
    <xf numFmtId="0" fontId="0" fillId="0" borderId="0" xfId="0"/>
    <xf numFmtId="0" fontId="1" fillId="0" borderId="0" xfId="1"/>
    <xf numFmtId="0" fontId="1" fillId="0" borderId="0" xfId="1" applyAlignment="1">
      <alignment horizontal="right"/>
    </xf>
    <xf numFmtId="0" fontId="3" fillId="0" borderId="1" xfId="1" applyFont="1" applyBorder="1" applyAlignment="1">
      <alignment horizontal="center" vertical="center" wrapText="1"/>
    </xf>
    <xf numFmtId="0" fontId="3" fillId="0" borderId="0" xfId="1" applyFont="1" applyAlignment="1">
      <alignment horizontal="center"/>
    </xf>
    <xf numFmtId="0" fontId="4" fillId="0" borderId="1" xfId="1" applyFont="1" applyBorder="1" applyAlignment="1">
      <alignment horizontal="center" vertical="center" wrapText="1"/>
    </xf>
    <xf numFmtId="4" fontId="1" fillId="0" borderId="0" xfId="1" applyNumberFormat="1" applyAlignment="1">
      <alignment vertical="center"/>
    </xf>
    <xf numFmtId="4" fontId="1" fillId="0" borderId="0" xfId="1" applyNumberFormat="1"/>
    <xf numFmtId="0" fontId="1" fillId="0" borderId="0" xfId="1" applyAlignment="1">
      <alignment wrapText="1"/>
    </xf>
    <xf numFmtId="0" fontId="1" fillId="0" borderId="0" xfId="1" applyAlignment="1">
      <alignment vertical="center" wrapText="1"/>
    </xf>
    <xf numFmtId="0" fontId="1" fillId="0" borderId="0" xfId="1" applyAlignment="1">
      <alignment horizontal="center"/>
    </xf>
    <xf numFmtId="0" fontId="1" fillId="0" borderId="0" xfId="1" applyAlignment="1">
      <alignment horizontal="center" vertical="center"/>
    </xf>
    <xf numFmtId="0" fontId="3" fillId="0" borderId="1" xfId="1" applyFont="1" applyBorder="1" applyAlignment="1">
      <alignment horizontal="center"/>
    </xf>
    <xf numFmtId="0" fontId="1" fillId="0" borderId="1" xfId="1" applyBorder="1"/>
    <xf numFmtId="0" fontId="1" fillId="0" borderId="1" xfId="1" applyBorder="1" applyAlignment="1">
      <alignment vertical="center"/>
    </xf>
    <xf numFmtId="0" fontId="1" fillId="0" borderId="1" xfId="1" applyBorder="1" applyAlignment="1">
      <alignment horizontal="center" vertical="center"/>
    </xf>
    <xf numFmtId="0" fontId="1" fillId="0" borderId="1" xfId="1" applyBorder="1" applyAlignment="1">
      <alignment vertical="center" wrapText="1"/>
    </xf>
    <xf numFmtId="4" fontId="1" fillId="0" borderId="1" xfId="1" applyNumberFormat="1" applyBorder="1" applyAlignment="1">
      <alignment vertical="center"/>
    </xf>
    <xf numFmtId="4" fontId="27" fillId="2" borderId="1" xfId="1" applyNumberFormat="1" applyFont="1" applyFill="1" applyBorder="1" applyAlignment="1">
      <alignment vertical="center"/>
    </xf>
    <xf numFmtId="0" fontId="2" fillId="0" borderId="0" xfId="1" applyFont="1" applyAlignment="1">
      <alignment horizontal="center"/>
    </xf>
    <xf numFmtId="4" fontId="1" fillId="25" borderId="1" xfId="1" applyNumberFormat="1" applyFill="1" applyBorder="1" applyAlignment="1">
      <alignment vertical="center"/>
    </xf>
    <xf numFmtId="0" fontId="28" fillId="26" borderId="12" xfId="0" applyFont="1" applyFill="1" applyBorder="1" applyAlignment="1">
      <alignment vertical="center" wrapText="1"/>
    </xf>
    <xf numFmtId="0" fontId="29" fillId="26" borderId="11" xfId="0" applyFont="1" applyFill="1" applyBorder="1" applyAlignment="1">
      <alignment vertical="center" wrapText="1"/>
    </xf>
    <xf numFmtId="4" fontId="1" fillId="27" borderId="1" xfId="1" applyNumberFormat="1" applyFill="1" applyBorder="1" applyAlignment="1">
      <alignment vertical="center"/>
    </xf>
    <xf numFmtId="4" fontId="1" fillId="28" borderId="1" xfId="1" applyNumberFormat="1" applyFill="1" applyBorder="1" applyAlignment="1">
      <alignment vertical="center"/>
    </xf>
    <xf numFmtId="0" fontId="2" fillId="0" borderId="0" xfId="1" applyFont="1" applyAlignment="1">
      <alignment horizontal="center"/>
    </xf>
    <xf numFmtId="0" fontId="3" fillId="0" borderId="0" xfId="1" applyFont="1" applyAlignment="1">
      <alignment horizontal="center"/>
    </xf>
  </cellXfs>
  <cellStyles count="67">
    <cellStyle name="20% — акцент1" xfId="2"/>
    <cellStyle name="20% — акцент2" xfId="3"/>
    <cellStyle name="20% — акцент3" xfId="4"/>
    <cellStyle name="20% — акцент4" xfId="5"/>
    <cellStyle name="20% — акцент5" xfId="6"/>
    <cellStyle name="20% — акцент6" xfId="7"/>
    <cellStyle name="20% – Акцентування1" xfId="8"/>
    <cellStyle name="20% – Акцентування2" xfId="9"/>
    <cellStyle name="20% – Акцентування3" xfId="10"/>
    <cellStyle name="20% – Акцентування4" xfId="11"/>
    <cellStyle name="20% – Акцентування5" xfId="12"/>
    <cellStyle name="20% – Акцентування6" xfId="13"/>
    <cellStyle name="40% — акцент1" xfId="14"/>
    <cellStyle name="40% — акцент2" xfId="15"/>
    <cellStyle name="40% — акцент3" xfId="16"/>
    <cellStyle name="40% — акцент4" xfId="17"/>
    <cellStyle name="40% — акцент5" xfId="18"/>
    <cellStyle name="40% — акцент6" xfId="19"/>
    <cellStyle name="40% – Акцентування1" xfId="20"/>
    <cellStyle name="40% – Акцентування2" xfId="21"/>
    <cellStyle name="40% – Акцентування3" xfId="22"/>
    <cellStyle name="40% – Акцентування4" xfId="23"/>
    <cellStyle name="40% – Акцентування5" xfId="24"/>
    <cellStyle name="40% – Акцентування6" xfId="25"/>
    <cellStyle name="60% — акцент1" xfId="26"/>
    <cellStyle name="60% — акцент2" xfId="27"/>
    <cellStyle name="60% — акцент3" xfId="28"/>
    <cellStyle name="60% — акцент4" xfId="29"/>
    <cellStyle name="60% — акцент5" xfId="30"/>
    <cellStyle name="60% — акцент6" xfId="31"/>
    <cellStyle name="60% – Акцентування1" xfId="32"/>
    <cellStyle name="60% – Акцентування2" xfId="33"/>
    <cellStyle name="60% – Акцентування3" xfId="34"/>
    <cellStyle name="60% – Акцентування4" xfId="35"/>
    <cellStyle name="60% – Акцентування5" xfId="36"/>
    <cellStyle name="60% – Акцентування6" xfId="37"/>
    <cellStyle name="Normal_Доходи" xfId="38"/>
    <cellStyle name="Акцентування1" xfId="39"/>
    <cellStyle name="Акцентування2" xfId="40"/>
    <cellStyle name="Акцентування3" xfId="41"/>
    <cellStyle name="Акцентування4" xfId="42"/>
    <cellStyle name="Акцентування5" xfId="43"/>
    <cellStyle name="Акцентування6" xfId="44"/>
    <cellStyle name="Ввід" xfId="45"/>
    <cellStyle name="Добре" xfId="46"/>
    <cellStyle name="Заголовок 1 2" xfId="47"/>
    <cellStyle name="Заголовок 2 2" xfId="48"/>
    <cellStyle name="Заголовок 3 2" xfId="49"/>
    <cellStyle name="Заголовок 4 2" xfId="50"/>
    <cellStyle name="Звичайний 2" xfId="51"/>
    <cellStyle name="Звичайний 3" xfId="52"/>
    <cellStyle name="Зв'язана клітинка" xfId="53"/>
    <cellStyle name="Контрольна клітинка" xfId="54"/>
    <cellStyle name="Назва" xfId="55"/>
    <cellStyle name="Обчислення" xfId="56"/>
    <cellStyle name="Обычный" xfId="0" builtinId="0"/>
    <cellStyle name="Обычный 2" xfId="1"/>
    <cellStyle name="Обычный 3" xfId="57"/>
    <cellStyle name="Підсумок" xfId="58"/>
    <cellStyle name="Поганий" xfId="59"/>
    <cellStyle name="Примечание 2" xfId="60"/>
    <cellStyle name="Примітка" xfId="61"/>
    <cellStyle name="Результат" xfId="62"/>
    <cellStyle name="Середній" xfId="63"/>
    <cellStyle name="Стиль 1" xfId="64"/>
    <cellStyle name="Текст попередження" xfId="65"/>
    <cellStyle name="Текст пояснення" xfId="66"/>
  </cellStyles>
  <dxfs count="96"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S103"/>
  <sheetViews>
    <sheetView tabSelected="1" topLeftCell="B50" workbookViewId="0">
      <selection activeCell="T21" sqref="T21"/>
    </sheetView>
  </sheetViews>
  <sheetFormatPr defaultRowHeight="12.75"/>
  <cols>
    <col min="1" max="1" width="0" style="1" hidden="1" customWidth="1"/>
    <col min="2" max="2" width="12.7109375" style="10" customWidth="1"/>
    <col min="3" max="3" width="50.7109375" style="8" customWidth="1"/>
    <col min="4" max="6" width="15.7109375" style="1" customWidth="1"/>
    <col min="7" max="7" width="0.140625" style="1" hidden="1" customWidth="1"/>
    <col min="8" max="8" width="15.7109375" style="1" hidden="1" customWidth="1"/>
    <col min="9" max="9" width="15.42578125" style="1" customWidth="1"/>
    <col min="10" max="17" width="15.7109375" style="1" hidden="1" customWidth="1"/>
    <col min="18" max="18" width="9.140625" style="1"/>
    <col min="19" max="19" width="12.7109375" style="1" bestFit="1" customWidth="1"/>
    <col min="20" max="257" width="9.140625" style="1"/>
    <col min="258" max="258" width="12.7109375" style="1" customWidth="1"/>
    <col min="259" max="259" width="50.7109375" style="1" customWidth="1"/>
    <col min="260" max="273" width="15.7109375" style="1" customWidth="1"/>
    <col min="274" max="513" width="9.140625" style="1"/>
    <col min="514" max="514" width="12.7109375" style="1" customWidth="1"/>
    <col min="515" max="515" width="50.7109375" style="1" customWidth="1"/>
    <col min="516" max="529" width="15.7109375" style="1" customWidth="1"/>
    <col min="530" max="769" width="9.140625" style="1"/>
    <col min="770" max="770" width="12.7109375" style="1" customWidth="1"/>
    <col min="771" max="771" width="50.7109375" style="1" customWidth="1"/>
    <col min="772" max="785" width="15.7109375" style="1" customWidth="1"/>
    <col min="786" max="1025" width="9.140625" style="1"/>
    <col min="1026" max="1026" width="12.7109375" style="1" customWidth="1"/>
    <col min="1027" max="1027" width="50.7109375" style="1" customWidth="1"/>
    <col min="1028" max="1041" width="15.7109375" style="1" customWidth="1"/>
    <col min="1042" max="1281" width="9.140625" style="1"/>
    <col min="1282" max="1282" width="12.7109375" style="1" customWidth="1"/>
    <col min="1283" max="1283" width="50.7109375" style="1" customWidth="1"/>
    <col min="1284" max="1297" width="15.7109375" style="1" customWidth="1"/>
    <col min="1298" max="1537" width="9.140625" style="1"/>
    <col min="1538" max="1538" width="12.7109375" style="1" customWidth="1"/>
    <col min="1539" max="1539" width="50.7109375" style="1" customWidth="1"/>
    <col min="1540" max="1553" width="15.7109375" style="1" customWidth="1"/>
    <col min="1554" max="1793" width="9.140625" style="1"/>
    <col min="1794" max="1794" width="12.7109375" style="1" customWidth="1"/>
    <col min="1795" max="1795" width="50.7109375" style="1" customWidth="1"/>
    <col min="1796" max="1809" width="15.7109375" style="1" customWidth="1"/>
    <col min="1810" max="2049" width="9.140625" style="1"/>
    <col min="2050" max="2050" width="12.7109375" style="1" customWidth="1"/>
    <col min="2051" max="2051" width="50.7109375" style="1" customWidth="1"/>
    <col min="2052" max="2065" width="15.7109375" style="1" customWidth="1"/>
    <col min="2066" max="2305" width="9.140625" style="1"/>
    <col min="2306" max="2306" width="12.7109375" style="1" customWidth="1"/>
    <col min="2307" max="2307" width="50.7109375" style="1" customWidth="1"/>
    <col min="2308" max="2321" width="15.7109375" style="1" customWidth="1"/>
    <col min="2322" max="2561" width="9.140625" style="1"/>
    <col min="2562" max="2562" width="12.7109375" style="1" customWidth="1"/>
    <col min="2563" max="2563" width="50.7109375" style="1" customWidth="1"/>
    <col min="2564" max="2577" width="15.7109375" style="1" customWidth="1"/>
    <col min="2578" max="2817" width="9.140625" style="1"/>
    <col min="2818" max="2818" width="12.7109375" style="1" customWidth="1"/>
    <col min="2819" max="2819" width="50.7109375" style="1" customWidth="1"/>
    <col min="2820" max="2833" width="15.7109375" style="1" customWidth="1"/>
    <col min="2834" max="3073" width="9.140625" style="1"/>
    <col min="3074" max="3074" width="12.7109375" style="1" customWidth="1"/>
    <col min="3075" max="3075" width="50.7109375" style="1" customWidth="1"/>
    <col min="3076" max="3089" width="15.7109375" style="1" customWidth="1"/>
    <col min="3090" max="3329" width="9.140625" style="1"/>
    <col min="3330" max="3330" width="12.7109375" style="1" customWidth="1"/>
    <col min="3331" max="3331" width="50.7109375" style="1" customWidth="1"/>
    <col min="3332" max="3345" width="15.7109375" style="1" customWidth="1"/>
    <col min="3346" max="3585" width="9.140625" style="1"/>
    <col min="3586" max="3586" width="12.7109375" style="1" customWidth="1"/>
    <col min="3587" max="3587" width="50.7109375" style="1" customWidth="1"/>
    <col min="3588" max="3601" width="15.7109375" style="1" customWidth="1"/>
    <col min="3602" max="3841" width="9.140625" style="1"/>
    <col min="3842" max="3842" width="12.7109375" style="1" customWidth="1"/>
    <col min="3843" max="3843" width="50.7109375" style="1" customWidth="1"/>
    <col min="3844" max="3857" width="15.7109375" style="1" customWidth="1"/>
    <col min="3858" max="4097" width="9.140625" style="1"/>
    <col min="4098" max="4098" width="12.7109375" style="1" customWidth="1"/>
    <col min="4099" max="4099" width="50.7109375" style="1" customWidth="1"/>
    <col min="4100" max="4113" width="15.7109375" style="1" customWidth="1"/>
    <col min="4114" max="4353" width="9.140625" style="1"/>
    <col min="4354" max="4354" width="12.7109375" style="1" customWidth="1"/>
    <col min="4355" max="4355" width="50.7109375" style="1" customWidth="1"/>
    <col min="4356" max="4369" width="15.7109375" style="1" customWidth="1"/>
    <col min="4370" max="4609" width="9.140625" style="1"/>
    <col min="4610" max="4610" width="12.7109375" style="1" customWidth="1"/>
    <col min="4611" max="4611" width="50.7109375" style="1" customWidth="1"/>
    <col min="4612" max="4625" width="15.7109375" style="1" customWidth="1"/>
    <col min="4626" max="4865" width="9.140625" style="1"/>
    <col min="4866" max="4866" width="12.7109375" style="1" customWidth="1"/>
    <col min="4867" max="4867" width="50.7109375" style="1" customWidth="1"/>
    <col min="4868" max="4881" width="15.7109375" style="1" customWidth="1"/>
    <col min="4882" max="5121" width="9.140625" style="1"/>
    <col min="5122" max="5122" width="12.7109375" style="1" customWidth="1"/>
    <col min="5123" max="5123" width="50.7109375" style="1" customWidth="1"/>
    <col min="5124" max="5137" width="15.7109375" style="1" customWidth="1"/>
    <col min="5138" max="5377" width="9.140625" style="1"/>
    <col min="5378" max="5378" width="12.7109375" style="1" customWidth="1"/>
    <col min="5379" max="5379" width="50.7109375" style="1" customWidth="1"/>
    <col min="5380" max="5393" width="15.7109375" style="1" customWidth="1"/>
    <col min="5394" max="5633" width="9.140625" style="1"/>
    <col min="5634" max="5634" width="12.7109375" style="1" customWidth="1"/>
    <col min="5635" max="5635" width="50.7109375" style="1" customWidth="1"/>
    <col min="5636" max="5649" width="15.7109375" style="1" customWidth="1"/>
    <col min="5650" max="5889" width="9.140625" style="1"/>
    <col min="5890" max="5890" width="12.7109375" style="1" customWidth="1"/>
    <col min="5891" max="5891" width="50.7109375" style="1" customWidth="1"/>
    <col min="5892" max="5905" width="15.7109375" style="1" customWidth="1"/>
    <col min="5906" max="6145" width="9.140625" style="1"/>
    <col min="6146" max="6146" width="12.7109375" style="1" customWidth="1"/>
    <col min="6147" max="6147" width="50.7109375" style="1" customWidth="1"/>
    <col min="6148" max="6161" width="15.7109375" style="1" customWidth="1"/>
    <col min="6162" max="6401" width="9.140625" style="1"/>
    <col min="6402" max="6402" width="12.7109375" style="1" customWidth="1"/>
    <col min="6403" max="6403" width="50.7109375" style="1" customWidth="1"/>
    <col min="6404" max="6417" width="15.7109375" style="1" customWidth="1"/>
    <col min="6418" max="6657" width="9.140625" style="1"/>
    <col min="6658" max="6658" width="12.7109375" style="1" customWidth="1"/>
    <col min="6659" max="6659" width="50.7109375" style="1" customWidth="1"/>
    <col min="6660" max="6673" width="15.7109375" style="1" customWidth="1"/>
    <col min="6674" max="6913" width="9.140625" style="1"/>
    <col min="6914" max="6914" width="12.7109375" style="1" customWidth="1"/>
    <col min="6915" max="6915" width="50.7109375" style="1" customWidth="1"/>
    <col min="6916" max="6929" width="15.7109375" style="1" customWidth="1"/>
    <col min="6930" max="7169" width="9.140625" style="1"/>
    <col min="7170" max="7170" width="12.7109375" style="1" customWidth="1"/>
    <col min="7171" max="7171" width="50.7109375" style="1" customWidth="1"/>
    <col min="7172" max="7185" width="15.7109375" style="1" customWidth="1"/>
    <col min="7186" max="7425" width="9.140625" style="1"/>
    <col min="7426" max="7426" width="12.7109375" style="1" customWidth="1"/>
    <col min="7427" max="7427" width="50.7109375" style="1" customWidth="1"/>
    <col min="7428" max="7441" width="15.7109375" style="1" customWidth="1"/>
    <col min="7442" max="7681" width="9.140625" style="1"/>
    <col min="7682" max="7682" width="12.7109375" style="1" customWidth="1"/>
    <col min="7683" max="7683" width="50.7109375" style="1" customWidth="1"/>
    <col min="7684" max="7697" width="15.7109375" style="1" customWidth="1"/>
    <col min="7698" max="7937" width="9.140625" style="1"/>
    <col min="7938" max="7938" width="12.7109375" style="1" customWidth="1"/>
    <col min="7939" max="7939" width="50.7109375" style="1" customWidth="1"/>
    <col min="7940" max="7953" width="15.7109375" style="1" customWidth="1"/>
    <col min="7954" max="8193" width="9.140625" style="1"/>
    <col min="8194" max="8194" width="12.7109375" style="1" customWidth="1"/>
    <col min="8195" max="8195" width="50.7109375" style="1" customWidth="1"/>
    <col min="8196" max="8209" width="15.7109375" style="1" customWidth="1"/>
    <col min="8210" max="8449" width="9.140625" style="1"/>
    <col min="8450" max="8450" width="12.7109375" style="1" customWidth="1"/>
    <col min="8451" max="8451" width="50.7109375" style="1" customWidth="1"/>
    <col min="8452" max="8465" width="15.7109375" style="1" customWidth="1"/>
    <col min="8466" max="8705" width="9.140625" style="1"/>
    <col min="8706" max="8706" width="12.7109375" style="1" customWidth="1"/>
    <col min="8707" max="8707" width="50.7109375" style="1" customWidth="1"/>
    <col min="8708" max="8721" width="15.7109375" style="1" customWidth="1"/>
    <col min="8722" max="8961" width="9.140625" style="1"/>
    <col min="8962" max="8962" width="12.7109375" style="1" customWidth="1"/>
    <col min="8963" max="8963" width="50.7109375" style="1" customWidth="1"/>
    <col min="8964" max="8977" width="15.7109375" style="1" customWidth="1"/>
    <col min="8978" max="9217" width="9.140625" style="1"/>
    <col min="9218" max="9218" width="12.7109375" style="1" customWidth="1"/>
    <col min="9219" max="9219" width="50.7109375" style="1" customWidth="1"/>
    <col min="9220" max="9233" width="15.7109375" style="1" customWidth="1"/>
    <col min="9234" max="9473" width="9.140625" style="1"/>
    <col min="9474" max="9474" width="12.7109375" style="1" customWidth="1"/>
    <col min="9475" max="9475" width="50.7109375" style="1" customWidth="1"/>
    <col min="9476" max="9489" width="15.7109375" style="1" customWidth="1"/>
    <col min="9490" max="9729" width="9.140625" style="1"/>
    <col min="9730" max="9730" width="12.7109375" style="1" customWidth="1"/>
    <col min="9731" max="9731" width="50.7109375" style="1" customWidth="1"/>
    <col min="9732" max="9745" width="15.7109375" style="1" customWidth="1"/>
    <col min="9746" max="9985" width="9.140625" style="1"/>
    <col min="9986" max="9986" width="12.7109375" style="1" customWidth="1"/>
    <col min="9987" max="9987" width="50.7109375" style="1" customWidth="1"/>
    <col min="9988" max="10001" width="15.7109375" style="1" customWidth="1"/>
    <col min="10002" max="10241" width="9.140625" style="1"/>
    <col min="10242" max="10242" width="12.7109375" style="1" customWidth="1"/>
    <col min="10243" max="10243" width="50.7109375" style="1" customWidth="1"/>
    <col min="10244" max="10257" width="15.7109375" style="1" customWidth="1"/>
    <col min="10258" max="10497" width="9.140625" style="1"/>
    <col min="10498" max="10498" width="12.7109375" style="1" customWidth="1"/>
    <col min="10499" max="10499" width="50.7109375" style="1" customWidth="1"/>
    <col min="10500" max="10513" width="15.7109375" style="1" customWidth="1"/>
    <col min="10514" max="10753" width="9.140625" style="1"/>
    <col min="10754" max="10754" width="12.7109375" style="1" customWidth="1"/>
    <col min="10755" max="10755" width="50.7109375" style="1" customWidth="1"/>
    <col min="10756" max="10769" width="15.7109375" style="1" customWidth="1"/>
    <col min="10770" max="11009" width="9.140625" style="1"/>
    <col min="11010" max="11010" width="12.7109375" style="1" customWidth="1"/>
    <col min="11011" max="11011" width="50.7109375" style="1" customWidth="1"/>
    <col min="11012" max="11025" width="15.7109375" style="1" customWidth="1"/>
    <col min="11026" max="11265" width="9.140625" style="1"/>
    <col min="11266" max="11266" width="12.7109375" style="1" customWidth="1"/>
    <col min="11267" max="11267" width="50.7109375" style="1" customWidth="1"/>
    <col min="11268" max="11281" width="15.7109375" style="1" customWidth="1"/>
    <col min="11282" max="11521" width="9.140625" style="1"/>
    <col min="11522" max="11522" width="12.7109375" style="1" customWidth="1"/>
    <col min="11523" max="11523" width="50.7109375" style="1" customWidth="1"/>
    <col min="11524" max="11537" width="15.7109375" style="1" customWidth="1"/>
    <col min="11538" max="11777" width="9.140625" style="1"/>
    <col min="11778" max="11778" width="12.7109375" style="1" customWidth="1"/>
    <col min="11779" max="11779" width="50.7109375" style="1" customWidth="1"/>
    <col min="11780" max="11793" width="15.7109375" style="1" customWidth="1"/>
    <col min="11794" max="12033" width="9.140625" style="1"/>
    <col min="12034" max="12034" width="12.7109375" style="1" customWidth="1"/>
    <col min="12035" max="12035" width="50.7109375" style="1" customWidth="1"/>
    <col min="12036" max="12049" width="15.7109375" style="1" customWidth="1"/>
    <col min="12050" max="12289" width="9.140625" style="1"/>
    <col min="12290" max="12290" width="12.7109375" style="1" customWidth="1"/>
    <col min="12291" max="12291" width="50.7109375" style="1" customWidth="1"/>
    <col min="12292" max="12305" width="15.7109375" style="1" customWidth="1"/>
    <col min="12306" max="12545" width="9.140625" style="1"/>
    <col min="12546" max="12546" width="12.7109375" style="1" customWidth="1"/>
    <col min="12547" max="12547" width="50.7109375" style="1" customWidth="1"/>
    <col min="12548" max="12561" width="15.7109375" style="1" customWidth="1"/>
    <col min="12562" max="12801" width="9.140625" style="1"/>
    <col min="12802" max="12802" width="12.7109375" style="1" customWidth="1"/>
    <col min="12803" max="12803" width="50.7109375" style="1" customWidth="1"/>
    <col min="12804" max="12817" width="15.7109375" style="1" customWidth="1"/>
    <col min="12818" max="13057" width="9.140625" style="1"/>
    <col min="13058" max="13058" width="12.7109375" style="1" customWidth="1"/>
    <col min="13059" max="13059" width="50.7109375" style="1" customWidth="1"/>
    <col min="13060" max="13073" width="15.7109375" style="1" customWidth="1"/>
    <col min="13074" max="13313" width="9.140625" style="1"/>
    <col min="13314" max="13314" width="12.7109375" style="1" customWidth="1"/>
    <col min="13315" max="13315" width="50.7109375" style="1" customWidth="1"/>
    <col min="13316" max="13329" width="15.7109375" style="1" customWidth="1"/>
    <col min="13330" max="13569" width="9.140625" style="1"/>
    <col min="13570" max="13570" width="12.7109375" style="1" customWidth="1"/>
    <col min="13571" max="13571" width="50.7109375" style="1" customWidth="1"/>
    <col min="13572" max="13585" width="15.7109375" style="1" customWidth="1"/>
    <col min="13586" max="13825" width="9.140625" style="1"/>
    <col min="13826" max="13826" width="12.7109375" style="1" customWidth="1"/>
    <col min="13827" max="13827" width="50.7109375" style="1" customWidth="1"/>
    <col min="13828" max="13841" width="15.7109375" style="1" customWidth="1"/>
    <col min="13842" max="14081" width="9.140625" style="1"/>
    <col min="14082" max="14082" width="12.7109375" style="1" customWidth="1"/>
    <col min="14083" max="14083" width="50.7109375" style="1" customWidth="1"/>
    <col min="14084" max="14097" width="15.7109375" style="1" customWidth="1"/>
    <col min="14098" max="14337" width="9.140625" style="1"/>
    <col min="14338" max="14338" width="12.7109375" style="1" customWidth="1"/>
    <col min="14339" max="14339" width="50.7109375" style="1" customWidth="1"/>
    <col min="14340" max="14353" width="15.7109375" style="1" customWidth="1"/>
    <col min="14354" max="14593" width="9.140625" style="1"/>
    <col min="14594" max="14594" width="12.7109375" style="1" customWidth="1"/>
    <col min="14595" max="14595" width="50.7109375" style="1" customWidth="1"/>
    <col min="14596" max="14609" width="15.7109375" style="1" customWidth="1"/>
    <col min="14610" max="14849" width="9.140625" style="1"/>
    <col min="14850" max="14850" width="12.7109375" style="1" customWidth="1"/>
    <col min="14851" max="14851" width="50.7109375" style="1" customWidth="1"/>
    <col min="14852" max="14865" width="15.7109375" style="1" customWidth="1"/>
    <col min="14866" max="15105" width="9.140625" style="1"/>
    <col min="15106" max="15106" width="12.7109375" style="1" customWidth="1"/>
    <col min="15107" max="15107" width="50.7109375" style="1" customWidth="1"/>
    <col min="15108" max="15121" width="15.7109375" style="1" customWidth="1"/>
    <col min="15122" max="15361" width="9.140625" style="1"/>
    <col min="15362" max="15362" width="12.7109375" style="1" customWidth="1"/>
    <col min="15363" max="15363" width="50.7109375" style="1" customWidth="1"/>
    <col min="15364" max="15377" width="15.7109375" style="1" customWidth="1"/>
    <col min="15378" max="15617" width="9.140625" style="1"/>
    <col min="15618" max="15618" width="12.7109375" style="1" customWidth="1"/>
    <col min="15619" max="15619" width="50.7109375" style="1" customWidth="1"/>
    <col min="15620" max="15633" width="15.7109375" style="1" customWidth="1"/>
    <col min="15634" max="15873" width="9.140625" style="1"/>
    <col min="15874" max="15874" width="12.7109375" style="1" customWidth="1"/>
    <col min="15875" max="15875" width="50.7109375" style="1" customWidth="1"/>
    <col min="15876" max="15889" width="15.7109375" style="1" customWidth="1"/>
    <col min="15890" max="16129" width="9.140625" style="1"/>
    <col min="16130" max="16130" width="12.7109375" style="1" customWidth="1"/>
    <col min="16131" max="16131" width="50.7109375" style="1" customWidth="1"/>
    <col min="16132" max="16145" width="15.7109375" style="1" customWidth="1"/>
    <col min="16146" max="16384" width="9.140625" style="1"/>
  </cols>
  <sheetData>
    <row r="2" spans="1:18" ht="18">
      <c r="B2" s="25" t="s">
        <v>179</v>
      </c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</row>
    <row r="3" spans="1:18" ht="18">
      <c r="B3" s="19"/>
      <c r="C3" s="25" t="s">
        <v>180</v>
      </c>
      <c r="D3" s="25"/>
      <c r="E3" s="25"/>
      <c r="F3" s="25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</row>
    <row r="4" spans="1:18">
      <c r="B4" s="26" t="s">
        <v>17</v>
      </c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</row>
    <row r="5" spans="1:18">
      <c r="I5" s="1" t="s">
        <v>181</v>
      </c>
      <c r="M5" s="2"/>
      <c r="Q5" s="2" t="s">
        <v>16</v>
      </c>
    </row>
    <row r="6" spans="1:18" s="4" customFormat="1" ht="233.25" customHeight="1">
      <c r="A6" s="12"/>
      <c r="B6" s="3" t="s">
        <v>0</v>
      </c>
      <c r="C6" s="3" t="s">
        <v>1</v>
      </c>
      <c r="D6" s="3" t="s">
        <v>2</v>
      </c>
      <c r="E6" s="3" t="s">
        <v>3</v>
      </c>
      <c r="F6" s="3" t="s">
        <v>4</v>
      </c>
      <c r="G6" s="3" t="s">
        <v>5</v>
      </c>
      <c r="H6" s="3" t="s">
        <v>6</v>
      </c>
      <c r="I6" s="3" t="s">
        <v>7</v>
      </c>
      <c r="J6" s="3" t="s">
        <v>8</v>
      </c>
      <c r="K6" s="3" t="s">
        <v>9</v>
      </c>
      <c r="L6" s="3" t="s">
        <v>10</v>
      </c>
      <c r="M6" s="3" t="s">
        <v>11</v>
      </c>
      <c r="N6" s="3" t="s">
        <v>12</v>
      </c>
      <c r="O6" s="3" t="s">
        <v>13</v>
      </c>
      <c r="P6" s="3" t="s">
        <v>14</v>
      </c>
      <c r="Q6" s="3" t="s">
        <v>15</v>
      </c>
    </row>
    <row r="7" spans="1:18">
      <c r="A7" s="13"/>
      <c r="B7" s="5">
        <v>1</v>
      </c>
      <c r="C7" s="5">
        <v>2</v>
      </c>
      <c r="D7" s="5">
        <v>3</v>
      </c>
      <c r="E7" s="5">
        <v>4</v>
      </c>
      <c r="F7" s="5">
        <v>5</v>
      </c>
      <c r="G7" s="5">
        <v>6</v>
      </c>
      <c r="H7" s="5">
        <v>7</v>
      </c>
      <c r="I7" s="5">
        <v>8</v>
      </c>
      <c r="J7" s="5">
        <v>9</v>
      </c>
      <c r="K7" s="5">
        <v>10</v>
      </c>
      <c r="L7" s="5">
        <v>11</v>
      </c>
      <c r="M7" s="5">
        <v>12</v>
      </c>
      <c r="N7" s="5">
        <v>13</v>
      </c>
      <c r="O7" s="5">
        <v>14</v>
      </c>
      <c r="P7" s="5">
        <v>15</v>
      </c>
      <c r="Q7" s="5">
        <v>16</v>
      </c>
    </row>
    <row r="8" spans="1:18">
      <c r="A8" s="14">
        <v>1</v>
      </c>
      <c r="B8" s="15" t="s">
        <v>18</v>
      </c>
      <c r="C8" s="16" t="s">
        <v>19</v>
      </c>
      <c r="D8" s="17">
        <v>57925450</v>
      </c>
      <c r="E8" s="17">
        <v>57134450</v>
      </c>
      <c r="F8" s="17">
        <v>57211207.619999997</v>
      </c>
      <c r="G8" s="17">
        <v>32007849.950000007</v>
      </c>
      <c r="H8" s="17">
        <v>0</v>
      </c>
      <c r="I8" s="17">
        <v>31938645.510000013</v>
      </c>
      <c r="J8" s="17">
        <v>145962.06000000003</v>
      </c>
      <c r="K8" s="17">
        <v>149739.73000000001</v>
      </c>
      <c r="L8" s="18">
        <f t="shared" ref="L8:L39" si="0">F8-G8</f>
        <v>25203357.669999991</v>
      </c>
      <c r="M8" s="18">
        <f t="shared" ref="M8:M39" si="1">E8-G8</f>
        <v>25126600.049999993</v>
      </c>
      <c r="N8" s="18">
        <f t="shared" ref="N8:N39" si="2">IF(F8=0,0,(G8/F8)*100)</f>
        <v>55.946817558192294</v>
      </c>
      <c r="O8" s="18">
        <f t="shared" ref="O8:O39" si="3">E8-I8</f>
        <v>25195804.489999987</v>
      </c>
      <c r="P8" s="18">
        <f t="shared" ref="P8:P39" si="4">F8-I8</f>
        <v>25272562.109999985</v>
      </c>
      <c r="Q8" s="18">
        <f t="shared" ref="Q8:Q39" si="5">IF(F8=0,0,(I8/F8)*100)</f>
        <v>55.825854476168836</v>
      </c>
      <c r="R8" s="6"/>
    </row>
    <row r="9" spans="1:18" ht="25.5" hidden="1">
      <c r="A9" s="14">
        <v>0</v>
      </c>
      <c r="B9" s="15" t="s">
        <v>20</v>
      </c>
      <c r="C9" s="16" t="s">
        <v>21</v>
      </c>
      <c r="D9" s="17">
        <v>29964150</v>
      </c>
      <c r="E9" s="17">
        <v>29564150</v>
      </c>
      <c r="F9" s="17">
        <v>29564150</v>
      </c>
      <c r="G9" s="17">
        <v>16663259.17</v>
      </c>
      <c r="H9" s="17">
        <v>0</v>
      </c>
      <c r="I9" s="17">
        <v>16577349.01</v>
      </c>
      <c r="J9" s="17">
        <v>85910.16</v>
      </c>
      <c r="K9" s="17">
        <v>85913.31</v>
      </c>
      <c r="L9" s="18">
        <f t="shared" si="0"/>
        <v>12900890.83</v>
      </c>
      <c r="M9" s="18">
        <f t="shared" si="1"/>
        <v>12900890.83</v>
      </c>
      <c r="N9" s="18">
        <f t="shared" si="2"/>
        <v>56.363058535422127</v>
      </c>
      <c r="O9" s="18">
        <f t="shared" si="3"/>
        <v>12986800.99</v>
      </c>
      <c r="P9" s="18">
        <f t="shared" si="4"/>
        <v>12986800.99</v>
      </c>
      <c r="Q9" s="18">
        <f t="shared" si="5"/>
        <v>56.072469561952566</v>
      </c>
      <c r="R9" s="6"/>
    </row>
    <row r="10" spans="1:18" ht="25.5" hidden="1">
      <c r="A10" s="14">
        <v>0</v>
      </c>
      <c r="B10" s="15" t="s">
        <v>22</v>
      </c>
      <c r="C10" s="16" t="s">
        <v>21</v>
      </c>
      <c r="D10" s="17">
        <v>2347500</v>
      </c>
      <c r="E10" s="17">
        <v>2347500</v>
      </c>
      <c r="F10" s="17">
        <v>2347500</v>
      </c>
      <c r="G10" s="17">
        <v>1496515.1</v>
      </c>
      <c r="H10" s="17">
        <v>0</v>
      </c>
      <c r="I10" s="17">
        <v>1496515.1</v>
      </c>
      <c r="J10" s="17">
        <v>0</v>
      </c>
      <c r="K10" s="17">
        <v>1718.71</v>
      </c>
      <c r="L10" s="18">
        <f t="shared" si="0"/>
        <v>850984.89999999991</v>
      </c>
      <c r="M10" s="18">
        <f t="shared" si="1"/>
        <v>850984.89999999991</v>
      </c>
      <c r="N10" s="18">
        <f t="shared" si="2"/>
        <v>63.749312034078812</v>
      </c>
      <c r="O10" s="18">
        <f t="shared" si="3"/>
        <v>850984.89999999991</v>
      </c>
      <c r="P10" s="18">
        <f t="shared" si="4"/>
        <v>850984.89999999991</v>
      </c>
      <c r="Q10" s="18">
        <f t="shared" si="5"/>
        <v>63.749312034078812</v>
      </c>
      <c r="R10" s="6"/>
    </row>
    <row r="11" spans="1:18" ht="25.5" hidden="1">
      <c r="A11" s="14">
        <v>0</v>
      </c>
      <c r="B11" s="15" t="s">
        <v>23</v>
      </c>
      <c r="C11" s="16" t="s">
        <v>21</v>
      </c>
      <c r="D11" s="17">
        <v>11729000</v>
      </c>
      <c r="E11" s="17">
        <v>11484000</v>
      </c>
      <c r="F11" s="17">
        <v>11484000</v>
      </c>
      <c r="G11" s="17">
        <v>5994194.7200000007</v>
      </c>
      <c r="H11" s="17">
        <v>0</v>
      </c>
      <c r="I11" s="17">
        <v>6060853.8600000003</v>
      </c>
      <c r="J11" s="17">
        <v>3340.86</v>
      </c>
      <c r="K11" s="17">
        <v>4432.29</v>
      </c>
      <c r="L11" s="18">
        <f t="shared" si="0"/>
        <v>5489805.2799999993</v>
      </c>
      <c r="M11" s="18">
        <f t="shared" si="1"/>
        <v>5489805.2799999993</v>
      </c>
      <c r="N11" s="18">
        <f t="shared" si="2"/>
        <v>52.196052943225368</v>
      </c>
      <c r="O11" s="18">
        <f t="shared" si="3"/>
        <v>5423146.1399999997</v>
      </c>
      <c r="P11" s="18">
        <f t="shared" si="4"/>
        <v>5423146.1399999997</v>
      </c>
      <c r="Q11" s="18">
        <f t="shared" si="5"/>
        <v>52.776505224660397</v>
      </c>
      <c r="R11" s="6"/>
    </row>
    <row r="12" spans="1:18" ht="25.5" hidden="1">
      <c r="A12" s="14">
        <v>0</v>
      </c>
      <c r="B12" s="15" t="s">
        <v>24</v>
      </c>
      <c r="C12" s="16" t="s">
        <v>21</v>
      </c>
      <c r="D12" s="17">
        <v>836000</v>
      </c>
      <c r="E12" s="17">
        <v>836000</v>
      </c>
      <c r="F12" s="17">
        <v>836000</v>
      </c>
      <c r="G12" s="17">
        <v>505708.47</v>
      </c>
      <c r="H12" s="17">
        <v>0</v>
      </c>
      <c r="I12" s="17">
        <v>512466.08999999997</v>
      </c>
      <c r="J12" s="17">
        <v>0</v>
      </c>
      <c r="K12" s="17">
        <v>0</v>
      </c>
      <c r="L12" s="18">
        <f t="shared" si="0"/>
        <v>330291.53000000003</v>
      </c>
      <c r="M12" s="18">
        <f t="shared" si="1"/>
        <v>330291.53000000003</v>
      </c>
      <c r="N12" s="18">
        <f t="shared" si="2"/>
        <v>60.491443779904309</v>
      </c>
      <c r="O12" s="18">
        <f t="shared" si="3"/>
        <v>323533.91000000003</v>
      </c>
      <c r="P12" s="18">
        <f t="shared" si="4"/>
        <v>323533.91000000003</v>
      </c>
      <c r="Q12" s="18">
        <f t="shared" si="5"/>
        <v>61.299771531100475</v>
      </c>
      <c r="R12" s="6"/>
    </row>
    <row r="13" spans="1:18" ht="25.5" hidden="1">
      <c r="A13" s="14">
        <v>0</v>
      </c>
      <c r="B13" s="15" t="s">
        <v>25</v>
      </c>
      <c r="C13" s="16" t="s">
        <v>21</v>
      </c>
      <c r="D13" s="17">
        <v>1000000</v>
      </c>
      <c r="E13" s="17">
        <v>1000000</v>
      </c>
      <c r="F13" s="17">
        <v>1000000</v>
      </c>
      <c r="G13" s="17">
        <v>603825.21</v>
      </c>
      <c r="H13" s="17">
        <v>0</v>
      </c>
      <c r="I13" s="17">
        <v>556323.21</v>
      </c>
      <c r="J13" s="17">
        <v>47502</v>
      </c>
      <c r="K13" s="17">
        <v>46800</v>
      </c>
      <c r="L13" s="18">
        <f t="shared" si="0"/>
        <v>396174.79000000004</v>
      </c>
      <c r="M13" s="18">
        <f t="shared" si="1"/>
        <v>396174.79000000004</v>
      </c>
      <c r="N13" s="18">
        <f t="shared" si="2"/>
        <v>60.382520999999997</v>
      </c>
      <c r="O13" s="18">
        <f t="shared" si="3"/>
        <v>443676.79000000004</v>
      </c>
      <c r="P13" s="18">
        <f t="shared" si="4"/>
        <v>443676.79000000004</v>
      </c>
      <c r="Q13" s="18">
        <f t="shared" si="5"/>
        <v>55.632320999999997</v>
      </c>
      <c r="R13" s="6"/>
    </row>
    <row r="14" spans="1:18" ht="25.5" hidden="1">
      <c r="A14" s="14">
        <v>0</v>
      </c>
      <c r="B14" s="15" t="s">
        <v>26</v>
      </c>
      <c r="C14" s="16" t="s">
        <v>21</v>
      </c>
      <c r="D14" s="17">
        <v>2926000</v>
      </c>
      <c r="E14" s="17">
        <v>2926000</v>
      </c>
      <c r="F14" s="17">
        <v>2926000</v>
      </c>
      <c r="G14" s="17">
        <v>1636281.52</v>
      </c>
      <c r="H14" s="17">
        <v>0</v>
      </c>
      <c r="I14" s="17">
        <v>1636281.52</v>
      </c>
      <c r="J14" s="17">
        <v>0</v>
      </c>
      <c r="K14" s="17">
        <v>0</v>
      </c>
      <c r="L14" s="18">
        <f t="shared" si="0"/>
        <v>1289718.48</v>
      </c>
      <c r="M14" s="18">
        <f t="shared" si="1"/>
        <v>1289718.48</v>
      </c>
      <c r="N14" s="18">
        <f t="shared" si="2"/>
        <v>55.922129870129865</v>
      </c>
      <c r="O14" s="18">
        <f t="shared" si="3"/>
        <v>1289718.48</v>
      </c>
      <c r="P14" s="18">
        <f t="shared" si="4"/>
        <v>1289718.48</v>
      </c>
      <c r="Q14" s="18">
        <f t="shared" si="5"/>
        <v>55.922129870129865</v>
      </c>
      <c r="R14" s="6"/>
    </row>
    <row r="15" spans="1:18" ht="25.5" hidden="1">
      <c r="A15" s="14">
        <v>0</v>
      </c>
      <c r="B15" s="15" t="s">
        <v>27</v>
      </c>
      <c r="C15" s="16" t="s">
        <v>21</v>
      </c>
      <c r="D15" s="17">
        <v>4861600</v>
      </c>
      <c r="E15" s="17">
        <v>4776600</v>
      </c>
      <c r="F15" s="17">
        <v>4776600</v>
      </c>
      <c r="G15" s="17">
        <v>2550870.3099999991</v>
      </c>
      <c r="H15" s="17">
        <v>0</v>
      </c>
      <c r="I15" s="17">
        <v>2547301.2699999991</v>
      </c>
      <c r="J15" s="17">
        <v>3569.04</v>
      </c>
      <c r="K15" s="17">
        <v>3569.04</v>
      </c>
      <c r="L15" s="18">
        <f t="shared" si="0"/>
        <v>2225729.6900000009</v>
      </c>
      <c r="M15" s="18">
        <f t="shared" si="1"/>
        <v>2225729.6900000009</v>
      </c>
      <c r="N15" s="18">
        <f t="shared" si="2"/>
        <v>53.403473391115</v>
      </c>
      <c r="O15" s="18">
        <f t="shared" si="3"/>
        <v>2229298.7300000009</v>
      </c>
      <c r="P15" s="18">
        <f t="shared" si="4"/>
        <v>2229298.7300000009</v>
      </c>
      <c r="Q15" s="18">
        <f t="shared" si="5"/>
        <v>53.328754134740173</v>
      </c>
      <c r="R15" s="6"/>
    </row>
    <row r="16" spans="1:18" ht="25.5" hidden="1">
      <c r="A16" s="14">
        <v>0</v>
      </c>
      <c r="B16" s="15" t="s">
        <v>28</v>
      </c>
      <c r="C16" s="16" t="s">
        <v>21</v>
      </c>
      <c r="D16" s="17">
        <v>4261200</v>
      </c>
      <c r="E16" s="17">
        <v>4200200</v>
      </c>
      <c r="F16" s="17">
        <v>4200200</v>
      </c>
      <c r="G16" s="17">
        <v>2557195.4499999997</v>
      </c>
      <c r="H16" s="17">
        <v>0</v>
      </c>
      <c r="I16" s="17">
        <v>2551555.4499999997</v>
      </c>
      <c r="J16" s="17">
        <v>5640</v>
      </c>
      <c r="K16" s="17">
        <v>7306.38</v>
      </c>
      <c r="L16" s="18">
        <f t="shared" si="0"/>
        <v>1643004.5500000003</v>
      </c>
      <c r="M16" s="18">
        <f t="shared" si="1"/>
        <v>1643004.5500000003</v>
      </c>
      <c r="N16" s="18">
        <f t="shared" si="2"/>
        <v>60.88270677586781</v>
      </c>
      <c r="O16" s="18">
        <f t="shared" si="3"/>
        <v>1648644.5500000003</v>
      </c>
      <c r="P16" s="18">
        <f t="shared" si="4"/>
        <v>1648644.5500000003</v>
      </c>
      <c r="Q16" s="18">
        <f t="shared" si="5"/>
        <v>60.748427455835433</v>
      </c>
      <c r="R16" s="6"/>
    </row>
    <row r="17" spans="1:18">
      <c r="A17" s="14">
        <v>1</v>
      </c>
      <c r="B17" s="15" t="s">
        <v>29</v>
      </c>
      <c r="C17" s="16" t="s">
        <v>30</v>
      </c>
      <c r="D17" s="17">
        <v>308135196</v>
      </c>
      <c r="E17" s="17">
        <v>348331343.84000009</v>
      </c>
      <c r="F17" s="17">
        <f>F18+F19+F20+F21+F22+F23+F24+F25+F26+F27+F28+F29+F30+F31+F32+F33+F34</f>
        <v>351540540.34999996</v>
      </c>
      <c r="G17" s="17">
        <v>192313829.68000001</v>
      </c>
      <c r="H17" s="17">
        <v>34034.480000000003</v>
      </c>
      <c r="I17" s="17">
        <v>199161083.87000003</v>
      </c>
      <c r="J17" s="17">
        <v>295390.82</v>
      </c>
      <c r="K17" s="17">
        <v>584208.21</v>
      </c>
      <c r="L17" s="18">
        <f t="shared" si="0"/>
        <v>159226710.66999996</v>
      </c>
      <c r="M17" s="18">
        <f t="shared" si="1"/>
        <v>156017514.16000009</v>
      </c>
      <c r="N17" s="18">
        <f t="shared" si="2"/>
        <v>54.706017544528137</v>
      </c>
      <c r="O17" s="18">
        <f t="shared" si="3"/>
        <v>149170259.97000006</v>
      </c>
      <c r="P17" s="18">
        <f t="shared" si="4"/>
        <v>152379456.47999993</v>
      </c>
      <c r="Q17" s="18">
        <f t="shared" si="5"/>
        <v>56.653802623080608</v>
      </c>
      <c r="R17" s="6"/>
    </row>
    <row r="18" spans="1:18">
      <c r="A18" s="14">
        <v>0</v>
      </c>
      <c r="B18" s="15" t="s">
        <v>31</v>
      </c>
      <c r="C18" s="16" t="s">
        <v>32</v>
      </c>
      <c r="D18" s="17">
        <v>83335000</v>
      </c>
      <c r="E18" s="17">
        <v>92177225</v>
      </c>
      <c r="F18" s="17">
        <v>92445436.989999995</v>
      </c>
      <c r="G18" s="17">
        <v>61152432.609999992</v>
      </c>
      <c r="H18" s="17">
        <v>0</v>
      </c>
      <c r="I18" s="17">
        <v>64332128.509999998</v>
      </c>
      <c r="J18" s="17">
        <v>12754.79</v>
      </c>
      <c r="K18" s="17">
        <v>23296.1</v>
      </c>
      <c r="L18" s="18">
        <f t="shared" si="0"/>
        <v>31293004.380000003</v>
      </c>
      <c r="M18" s="18">
        <f t="shared" si="1"/>
        <v>31024792.390000008</v>
      </c>
      <c r="N18" s="18">
        <f t="shared" si="2"/>
        <v>66.149757739384114</v>
      </c>
      <c r="O18" s="18">
        <f t="shared" si="3"/>
        <v>27845096.490000002</v>
      </c>
      <c r="P18" s="18">
        <f t="shared" si="4"/>
        <v>28113308.479999997</v>
      </c>
      <c r="Q18" s="18">
        <f t="shared" si="5"/>
        <v>69.589295702024685</v>
      </c>
      <c r="R18" s="6"/>
    </row>
    <row r="19" spans="1:18" ht="38.25">
      <c r="A19" s="14">
        <v>0</v>
      </c>
      <c r="B19" s="15" t="s">
        <v>33</v>
      </c>
      <c r="C19" s="16" t="s">
        <v>34</v>
      </c>
      <c r="D19" s="17">
        <v>68572306</v>
      </c>
      <c r="E19" s="17">
        <v>70688829</v>
      </c>
      <c r="F19" s="17">
        <v>73556681.420000002</v>
      </c>
      <c r="G19" s="17">
        <v>37265955.960000001</v>
      </c>
      <c r="H19" s="17">
        <v>0</v>
      </c>
      <c r="I19" s="17">
        <v>40660633.150000006</v>
      </c>
      <c r="J19" s="17">
        <v>98502.57</v>
      </c>
      <c r="K19" s="17">
        <v>92697.83</v>
      </c>
      <c r="L19" s="18">
        <f t="shared" si="0"/>
        <v>36290725.460000001</v>
      </c>
      <c r="M19" s="18">
        <f t="shared" si="1"/>
        <v>33422873.039999999</v>
      </c>
      <c r="N19" s="18">
        <f t="shared" si="2"/>
        <v>50.662910888020861</v>
      </c>
      <c r="O19" s="18">
        <f t="shared" si="3"/>
        <v>30028195.849999994</v>
      </c>
      <c r="P19" s="18">
        <f t="shared" si="4"/>
        <v>32896048.269999996</v>
      </c>
      <c r="Q19" s="18">
        <f t="shared" si="5"/>
        <v>55.277960295452388</v>
      </c>
      <c r="R19" s="6"/>
    </row>
    <row r="20" spans="1:18" ht="38.25">
      <c r="A20" s="14">
        <v>0</v>
      </c>
      <c r="B20" s="15" t="s">
        <v>35</v>
      </c>
      <c r="C20" s="16" t="s">
        <v>36</v>
      </c>
      <c r="D20" s="17">
        <v>110489300</v>
      </c>
      <c r="E20" s="17">
        <v>110489300</v>
      </c>
      <c r="F20" s="17">
        <v>110489300</v>
      </c>
      <c r="G20" s="17">
        <v>67550637.640000001</v>
      </c>
      <c r="H20" s="17">
        <v>0</v>
      </c>
      <c r="I20" s="17">
        <v>67550637.640000001</v>
      </c>
      <c r="J20" s="17">
        <v>0</v>
      </c>
      <c r="K20" s="17">
        <v>267059.83</v>
      </c>
      <c r="L20" s="18">
        <f t="shared" si="0"/>
        <v>42938662.359999999</v>
      </c>
      <c r="M20" s="18">
        <f t="shared" si="1"/>
        <v>42938662.359999999</v>
      </c>
      <c r="N20" s="18">
        <f t="shared" si="2"/>
        <v>61.137718892236627</v>
      </c>
      <c r="O20" s="18">
        <f t="shared" si="3"/>
        <v>42938662.359999999</v>
      </c>
      <c r="P20" s="18">
        <f t="shared" si="4"/>
        <v>42938662.359999999</v>
      </c>
      <c r="Q20" s="18">
        <f t="shared" si="5"/>
        <v>61.137718892236627</v>
      </c>
      <c r="R20" s="6"/>
    </row>
    <row r="21" spans="1:18" ht="76.5">
      <c r="A21" s="14">
        <v>0</v>
      </c>
      <c r="B21" s="15" t="s">
        <v>37</v>
      </c>
      <c r="C21" s="16" t="s">
        <v>38</v>
      </c>
      <c r="D21" s="17">
        <v>0</v>
      </c>
      <c r="E21" s="17">
        <v>1643.12</v>
      </c>
      <c r="F21" s="17">
        <v>1643.12</v>
      </c>
      <c r="G21" s="17">
        <v>1643.12</v>
      </c>
      <c r="H21" s="17">
        <v>0</v>
      </c>
      <c r="I21" s="17">
        <v>1643.12</v>
      </c>
      <c r="J21" s="17">
        <v>0</v>
      </c>
      <c r="K21" s="17">
        <v>0</v>
      </c>
      <c r="L21" s="18">
        <f t="shared" si="0"/>
        <v>0</v>
      </c>
      <c r="M21" s="18">
        <f t="shared" si="1"/>
        <v>0</v>
      </c>
      <c r="N21" s="18">
        <f t="shared" si="2"/>
        <v>100</v>
      </c>
      <c r="O21" s="18">
        <f t="shared" si="3"/>
        <v>0</v>
      </c>
      <c r="P21" s="18">
        <f t="shared" si="4"/>
        <v>0</v>
      </c>
      <c r="Q21" s="18">
        <f t="shared" si="5"/>
        <v>100</v>
      </c>
      <c r="R21" s="6"/>
    </row>
    <row r="22" spans="1:18" ht="25.5">
      <c r="A22" s="14">
        <v>0</v>
      </c>
      <c r="B22" s="15" t="s">
        <v>39</v>
      </c>
      <c r="C22" s="16" t="s">
        <v>40</v>
      </c>
      <c r="D22" s="17">
        <v>16845000</v>
      </c>
      <c r="E22" s="17">
        <v>16890300</v>
      </c>
      <c r="F22" s="17">
        <v>16914015</v>
      </c>
      <c r="G22" s="17">
        <v>9039299.6099999994</v>
      </c>
      <c r="H22" s="17">
        <v>0</v>
      </c>
      <c r="I22" s="17">
        <v>9065517.25</v>
      </c>
      <c r="J22" s="17">
        <v>3489.46</v>
      </c>
      <c r="K22" s="17">
        <v>7563.29</v>
      </c>
      <c r="L22" s="18">
        <f t="shared" si="0"/>
        <v>7874715.3900000006</v>
      </c>
      <c r="M22" s="18">
        <f t="shared" si="1"/>
        <v>7851000.3900000006</v>
      </c>
      <c r="N22" s="18">
        <f t="shared" si="2"/>
        <v>53.442660480081159</v>
      </c>
      <c r="O22" s="18">
        <f t="shared" si="3"/>
        <v>7824782.75</v>
      </c>
      <c r="P22" s="18">
        <f t="shared" si="4"/>
        <v>7848497.75</v>
      </c>
      <c r="Q22" s="18">
        <f t="shared" si="5"/>
        <v>53.59766590014258</v>
      </c>
      <c r="R22" s="6"/>
    </row>
    <row r="23" spans="1:18">
      <c r="A23" s="14">
        <v>0</v>
      </c>
      <c r="B23" s="15" t="s">
        <v>41</v>
      </c>
      <c r="C23" s="16" t="s">
        <v>42</v>
      </c>
      <c r="D23" s="17">
        <v>4901000</v>
      </c>
      <c r="E23" s="17">
        <v>4901000</v>
      </c>
      <c r="F23" s="17">
        <v>4901000</v>
      </c>
      <c r="G23" s="17">
        <v>2692717.6</v>
      </c>
      <c r="H23" s="17">
        <v>0</v>
      </c>
      <c r="I23" s="17">
        <v>2693662.6</v>
      </c>
      <c r="J23" s="17">
        <v>0</v>
      </c>
      <c r="K23" s="17">
        <v>1210.72</v>
      </c>
      <c r="L23" s="18">
        <f t="shared" si="0"/>
        <v>2208282.4</v>
      </c>
      <c r="M23" s="18">
        <f t="shared" si="1"/>
        <v>2208282.4</v>
      </c>
      <c r="N23" s="18">
        <f t="shared" si="2"/>
        <v>54.942207712711685</v>
      </c>
      <c r="O23" s="18">
        <f t="shared" si="3"/>
        <v>2207337.4</v>
      </c>
      <c r="P23" s="18">
        <f t="shared" si="4"/>
        <v>2207337.4</v>
      </c>
      <c r="Q23" s="18">
        <f t="shared" si="5"/>
        <v>54.961489491940419</v>
      </c>
      <c r="R23" s="6"/>
    </row>
    <row r="24" spans="1:18">
      <c r="A24" s="14">
        <v>0</v>
      </c>
      <c r="B24" s="15" t="s">
        <v>43</v>
      </c>
      <c r="C24" s="16" t="s">
        <v>44</v>
      </c>
      <c r="D24" s="17">
        <v>530790</v>
      </c>
      <c r="E24" s="17">
        <v>530790</v>
      </c>
      <c r="F24" s="17">
        <v>530790</v>
      </c>
      <c r="G24" s="17">
        <v>92635</v>
      </c>
      <c r="H24" s="17">
        <v>0</v>
      </c>
      <c r="I24" s="17">
        <v>92635</v>
      </c>
      <c r="J24" s="17">
        <v>0</v>
      </c>
      <c r="K24" s="17">
        <v>0</v>
      </c>
      <c r="L24" s="18">
        <f t="shared" si="0"/>
        <v>438155</v>
      </c>
      <c r="M24" s="18">
        <f t="shared" si="1"/>
        <v>438155</v>
      </c>
      <c r="N24" s="18">
        <f t="shared" si="2"/>
        <v>17.452288098871492</v>
      </c>
      <c r="O24" s="18">
        <f t="shared" si="3"/>
        <v>438155</v>
      </c>
      <c r="P24" s="18">
        <f t="shared" si="4"/>
        <v>438155</v>
      </c>
      <c r="Q24" s="18">
        <f t="shared" si="5"/>
        <v>17.452288098871492</v>
      </c>
      <c r="R24" s="6"/>
    </row>
    <row r="25" spans="1:18" ht="25.5">
      <c r="A25" s="14">
        <v>0</v>
      </c>
      <c r="B25" s="15" t="s">
        <v>45</v>
      </c>
      <c r="C25" s="16" t="s">
        <v>46</v>
      </c>
      <c r="D25" s="17">
        <v>64400</v>
      </c>
      <c r="E25" s="17">
        <v>64400</v>
      </c>
      <c r="F25" s="17">
        <v>64400</v>
      </c>
      <c r="G25" s="17">
        <v>13492.14</v>
      </c>
      <c r="H25" s="17">
        <v>0</v>
      </c>
      <c r="I25" s="17">
        <v>13492.14</v>
      </c>
      <c r="J25" s="17">
        <v>0</v>
      </c>
      <c r="K25" s="17">
        <v>199</v>
      </c>
      <c r="L25" s="18">
        <f t="shared" si="0"/>
        <v>50907.86</v>
      </c>
      <c r="M25" s="18">
        <f t="shared" si="1"/>
        <v>50907.86</v>
      </c>
      <c r="N25" s="18">
        <f t="shared" si="2"/>
        <v>20.950527950310558</v>
      </c>
      <c r="O25" s="18">
        <f t="shared" si="3"/>
        <v>50907.86</v>
      </c>
      <c r="P25" s="18">
        <f t="shared" si="4"/>
        <v>50907.86</v>
      </c>
      <c r="Q25" s="18">
        <f t="shared" si="5"/>
        <v>20.950527950310558</v>
      </c>
      <c r="R25" s="6"/>
    </row>
    <row r="26" spans="1:18" ht="25.5">
      <c r="A26" s="14">
        <v>0</v>
      </c>
      <c r="B26" s="15" t="s">
        <v>47</v>
      </c>
      <c r="C26" s="16" t="s">
        <v>48</v>
      </c>
      <c r="D26" s="17">
        <v>0</v>
      </c>
      <c r="E26" s="17">
        <v>1315200</v>
      </c>
      <c r="F26" s="17">
        <v>1315200</v>
      </c>
      <c r="G26" s="17">
        <v>711758.76</v>
      </c>
      <c r="H26" s="17">
        <v>0</v>
      </c>
      <c r="I26" s="17">
        <v>711758.76</v>
      </c>
      <c r="J26" s="17">
        <v>0</v>
      </c>
      <c r="K26" s="17">
        <v>0</v>
      </c>
      <c r="L26" s="18">
        <f t="shared" si="0"/>
        <v>603441.24</v>
      </c>
      <c r="M26" s="18">
        <f t="shared" si="1"/>
        <v>603441.24</v>
      </c>
      <c r="N26" s="18">
        <f t="shared" si="2"/>
        <v>54.117910583941608</v>
      </c>
      <c r="O26" s="18">
        <f t="shared" si="3"/>
        <v>603441.24</v>
      </c>
      <c r="P26" s="18">
        <f t="shared" si="4"/>
        <v>603441.24</v>
      </c>
      <c r="Q26" s="18">
        <f t="shared" si="5"/>
        <v>54.117910583941608</v>
      </c>
      <c r="R26" s="6"/>
    </row>
    <row r="27" spans="1:18" ht="63.75">
      <c r="A27" s="14">
        <v>0</v>
      </c>
      <c r="B27" s="15" t="s">
        <v>49</v>
      </c>
      <c r="C27" s="16" t="s">
        <v>50</v>
      </c>
      <c r="D27" s="17">
        <v>0</v>
      </c>
      <c r="E27" s="17">
        <v>137585.39000000001</v>
      </c>
      <c r="F27" s="17">
        <v>137585.39000000001</v>
      </c>
      <c r="G27" s="17">
        <v>137585.39000000001</v>
      </c>
      <c r="H27" s="17">
        <v>0</v>
      </c>
      <c r="I27" s="17">
        <v>137585.39000000001</v>
      </c>
      <c r="J27" s="17">
        <v>0</v>
      </c>
      <c r="K27" s="17">
        <v>0</v>
      </c>
      <c r="L27" s="18">
        <f t="shared" si="0"/>
        <v>0</v>
      </c>
      <c r="M27" s="18">
        <f t="shared" si="1"/>
        <v>0</v>
      </c>
      <c r="N27" s="18">
        <f t="shared" si="2"/>
        <v>100</v>
      </c>
      <c r="O27" s="18">
        <f t="shared" si="3"/>
        <v>0</v>
      </c>
      <c r="P27" s="18">
        <f t="shared" si="4"/>
        <v>0</v>
      </c>
      <c r="Q27" s="18">
        <f t="shared" si="5"/>
        <v>100</v>
      </c>
      <c r="R27" s="6"/>
    </row>
    <row r="28" spans="1:18" ht="25.5">
      <c r="A28" s="14">
        <v>0</v>
      </c>
      <c r="B28" s="15" t="s">
        <v>51</v>
      </c>
      <c r="C28" s="16" t="s">
        <v>52</v>
      </c>
      <c r="D28" s="17">
        <v>2344400</v>
      </c>
      <c r="E28" s="17">
        <v>2344400</v>
      </c>
      <c r="F28" s="17">
        <v>2344400</v>
      </c>
      <c r="G28" s="17">
        <v>1226944.82</v>
      </c>
      <c r="H28" s="17">
        <v>0</v>
      </c>
      <c r="I28" s="17">
        <v>1226944.82</v>
      </c>
      <c r="J28" s="17">
        <v>0</v>
      </c>
      <c r="K28" s="17">
        <v>202.07</v>
      </c>
      <c r="L28" s="18">
        <f t="shared" si="0"/>
        <v>1117455.18</v>
      </c>
      <c r="M28" s="18">
        <f t="shared" si="1"/>
        <v>1117455.18</v>
      </c>
      <c r="N28" s="18">
        <f t="shared" si="2"/>
        <v>52.335131376898147</v>
      </c>
      <c r="O28" s="18">
        <f t="shared" si="3"/>
        <v>1117455.18</v>
      </c>
      <c r="P28" s="18">
        <f t="shared" si="4"/>
        <v>1117455.18</v>
      </c>
      <c r="Q28" s="18">
        <f t="shared" si="5"/>
        <v>52.335131376898147</v>
      </c>
      <c r="R28" s="6"/>
    </row>
    <row r="29" spans="1:18" ht="38.25">
      <c r="A29" s="14">
        <v>0</v>
      </c>
      <c r="B29" s="15" t="s">
        <v>53</v>
      </c>
      <c r="C29" s="16" t="s">
        <v>54</v>
      </c>
      <c r="D29" s="17">
        <v>0</v>
      </c>
      <c r="E29" s="17">
        <v>363506.52</v>
      </c>
      <c r="F29" s="17">
        <v>363506.52</v>
      </c>
      <c r="G29" s="17">
        <v>14683.240000000002</v>
      </c>
      <c r="H29" s="17">
        <v>0</v>
      </c>
      <c r="I29" s="17">
        <v>12683.240000000002</v>
      </c>
      <c r="J29" s="17">
        <v>2000</v>
      </c>
      <c r="K29" s="17">
        <v>2000</v>
      </c>
      <c r="L29" s="18">
        <f t="shared" si="0"/>
        <v>348823.28</v>
      </c>
      <c r="M29" s="18">
        <f t="shared" si="1"/>
        <v>348823.28</v>
      </c>
      <c r="N29" s="18">
        <f t="shared" si="2"/>
        <v>4.0393333247502685</v>
      </c>
      <c r="O29" s="18">
        <f t="shared" si="3"/>
        <v>350823.28</v>
      </c>
      <c r="P29" s="18">
        <f t="shared" si="4"/>
        <v>350823.28</v>
      </c>
      <c r="Q29" s="18">
        <f t="shared" si="5"/>
        <v>3.4891368661007789</v>
      </c>
      <c r="R29" s="6"/>
    </row>
    <row r="30" spans="1:18" ht="51">
      <c r="A30" s="14">
        <v>0</v>
      </c>
      <c r="B30" s="15" t="s">
        <v>55</v>
      </c>
      <c r="C30" s="16" t="s">
        <v>56</v>
      </c>
      <c r="D30" s="17">
        <v>0</v>
      </c>
      <c r="E30" s="17">
        <v>203822.05000000002</v>
      </c>
      <c r="F30" s="17">
        <v>203822.05000000002</v>
      </c>
      <c r="G30" s="17">
        <v>143624.02000000002</v>
      </c>
      <c r="H30" s="17">
        <v>0</v>
      </c>
      <c r="I30" s="17">
        <v>143624.02000000002</v>
      </c>
      <c r="J30" s="17">
        <v>0</v>
      </c>
      <c r="K30" s="17">
        <v>0</v>
      </c>
      <c r="L30" s="18">
        <f t="shared" si="0"/>
        <v>60198.03</v>
      </c>
      <c r="M30" s="18">
        <f t="shared" si="1"/>
        <v>60198.03</v>
      </c>
      <c r="N30" s="18">
        <f t="shared" si="2"/>
        <v>70.465398616096735</v>
      </c>
      <c r="O30" s="18">
        <f t="shared" si="3"/>
        <v>60198.03</v>
      </c>
      <c r="P30" s="18">
        <f t="shared" si="4"/>
        <v>60198.03</v>
      </c>
      <c r="Q30" s="18">
        <f t="shared" si="5"/>
        <v>70.465398616096735</v>
      </c>
      <c r="R30" s="6"/>
    </row>
    <row r="31" spans="1:18" ht="51">
      <c r="A31" s="14">
        <v>0</v>
      </c>
      <c r="B31" s="15" t="s">
        <v>57</v>
      </c>
      <c r="C31" s="16" t="s">
        <v>58</v>
      </c>
      <c r="D31" s="17">
        <v>0</v>
      </c>
      <c r="E31" s="17">
        <v>24629522</v>
      </c>
      <c r="F31" s="17">
        <v>24629522</v>
      </c>
      <c r="G31" s="17">
        <v>0</v>
      </c>
      <c r="H31" s="17">
        <v>0</v>
      </c>
      <c r="I31" s="17">
        <v>0</v>
      </c>
      <c r="J31" s="17">
        <v>0</v>
      </c>
      <c r="K31" s="17">
        <v>0</v>
      </c>
      <c r="L31" s="18">
        <f t="shared" si="0"/>
        <v>24629522</v>
      </c>
      <c r="M31" s="18">
        <f t="shared" si="1"/>
        <v>24629522</v>
      </c>
      <c r="N31" s="18">
        <f t="shared" si="2"/>
        <v>0</v>
      </c>
      <c r="O31" s="18">
        <f t="shared" si="3"/>
        <v>24629522</v>
      </c>
      <c r="P31" s="18">
        <f t="shared" si="4"/>
        <v>24629522</v>
      </c>
      <c r="Q31" s="18">
        <f t="shared" si="5"/>
        <v>0</v>
      </c>
      <c r="R31" s="6"/>
    </row>
    <row r="32" spans="1:18" ht="76.5">
      <c r="A32" s="14">
        <v>0</v>
      </c>
      <c r="B32" s="15" t="s">
        <v>59</v>
      </c>
      <c r="C32" s="16" t="s">
        <v>60</v>
      </c>
      <c r="D32" s="17">
        <v>0</v>
      </c>
      <c r="E32" s="17">
        <v>684253</v>
      </c>
      <c r="F32" s="17">
        <v>684253</v>
      </c>
      <c r="G32" s="17">
        <v>403741.2</v>
      </c>
      <c r="H32" s="17">
        <v>0</v>
      </c>
      <c r="I32" s="17">
        <v>350148</v>
      </c>
      <c r="J32" s="17">
        <v>53593.2</v>
      </c>
      <c r="K32" s="17">
        <v>53593.2</v>
      </c>
      <c r="L32" s="18">
        <f t="shared" si="0"/>
        <v>280511.8</v>
      </c>
      <c r="M32" s="18">
        <f t="shared" si="1"/>
        <v>280511.8</v>
      </c>
      <c r="N32" s="18">
        <f t="shared" si="2"/>
        <v>59.004666402631777</v>
      </c>
      <c r="O32" s="18">
        <f t="shared" si="3"/>
        <v>334105</v>
      </c>
      <c r="P32" s="18">
        <f t="shared" si="4"/>
        <v>334105</v>
      </c>
      <c r="Q32" s="18">
        <f t="shared" si="5"/>
        <v>51.172300304127269</v>
      </c>
      <c r="R32" s="6"/>
    </row>
    <row r="33" spans="1:19" ht="76.5">
      <c r="A33" s="14">
        <v>0</v>
      </c>
      <c r="B33" s="15" t="s">
        <v>61</v>
      </c>
      <c r="C33" s="16" t="s">
        <v>62</v>
      </c>
      <c r="D33" s="17">
        <v>0</v>
      </c>
      <c r="E33" s="17">
        <v>1856567.76</v>
      </c>
      <c r="F33" s="17">
        <v>1856567.76</v>
      </c>
      <c r="G33" s="17">
        <v>946723.22000000009</v>
      </c>
      <c r="H33" s="17">
        <v>20</v>
      </c>
      <c r="I33" s="17">
        <v>821672.42</v>
      </c>
      <c r="J33" s="17">
        <v>125050.8</v>
      </c>
      <c r="K33" s="17">
        <v>125050.8</v>
      </c>
      <c r="L33" s="18">
        <f t="shared" si="0"/>
        <v>909844.53999999992</v>
      </c>
      <c r="M33" s="18">
        <f t="shared" si="1"/>
        <v>909844.53999999992</v>
      </c>
      <c r="N33" s="18">
        <f t="shared" si="2"/>
        <v>50.993195098895825</v>
      </c>
      <c r="O33" s="18">
        <f t="shared" si="3"/>
        <v>1034895.34</v>
      </c>
      <c r="P33" s="18">
        <f t="shared" si="4"/>
        <v>1034895.34</v>
      </c>
      <c r="Q33" s="18">
        <f t="shared" si="5"/>
        <v>44.257604688772581</v>
      </c>
      <c r="R33" s="6"/>
    </row>
    <row r="34" spans="1:19">
      <c r="A34" s="14">
        <v>0</v>
      </c>
      <c r="B34" s="15" t="s">
        <v>63</v>
      </c>
      <c r="C34" s="16" t="s">
        <v>64</v>
      </c>
      <c r="D34" s="17">
        <v>21053000</v>
      </c>
      <c r="E34" s="17">
        <v>21053000</v>
      </c>
      <c r="F34" s="17">
        <v>21102417.100000001</v>
      </c>
      <c r="G34" s="17">
        <v>10919955.35</v>
      </c>
      <c r="H34" s="17">
        <v>34014.480000000003</v>
      </c>
      <c r="I34" s="17">
        <v>11346317.809999999</v>
      </c>
      <c r="J34" s="17">
        <v>0</v>
      </c>
      <c r="K34" s="17">
        <v>11335.37</v>
      </c>
      <c r="L34" s="18">
        <f t="shared" si="0"/>
        <v>10182461.750000002</v>
      </c>
      <c r="M34" s="18">
        <f t="shared" si="1"/>
        <v>10133044.65</v>
      </c>
      <c r="N34" s="18">
        <f t="shared" si="2"/>
        <v>51.747414991621973</v>
      </c>
      <c r="O34" s="18">
        <f t="shared" si="3"/>
        <v>9706682.1900000013</v>
      </c>
      <c r="P34" s="18">
        <f t="shared" si="4"/>
        <v>9756099.2900000028</v>
      </c>
      <c r="Q34" s="18">
        <f t="shared" si="5"/>
        <v>53.767858706574415</v>
      </c>
      <c r="R34" s="6"/>
    </row>
    <row r="35" spans="1:19">
      <c r="A35" s="14">
        <v>1</v>
      </c>
      <c r="B35" s="15" t="s">
        <v>65</v>
      </c>
      <c r="C35" s="16" t="s">
        <v>66</v>
      </c>
      <c r="D35" s="17">
        <v>43633000</v>
      </c>
      <c r="E35" s="17">
        <v>56408514</v>
      </c>
      <c r="F35" s="20">
        <f>F36+F37+F38+F39+F40</f>
        <v>56408514</v>
      </c>
      <c r="G35" s="17">
        <v>16424805.9</v>
      </c>
      <c r="H35" s="17">
        <v>0</v>
      </c>
      <c r="I35" s="17">
        <v>16107038.92</v>
      </c>
      <c r="J35" s="17">
        <v>317766.98</v>
      </c>
      <c r="K35" s="17">
        <v>163080.13999999998</v>
      </c>
      <c r="L35" s="18">
        <f t="shared" si="0"/>
        <v>39983708.100000001</v>
      </c>
      <c r="M35" s="18">
        <f t="shared" si="1"/>
        <v>39983708.100000001</v>
      </c>
      <c r="N35" s="18">
        <f t="shared" si="2"/>
        <v>29.117600757928141</v>
      </c>
      <c r="O35" s="18">
        <f t="shared" si="3"/>
        <v>40301475.079999998</v>
      </c>
      <c r="P35" s="18">
        <f t="shared" si="4"/>
        <v>40301475.079999998</v>
      </c>
      <c r="Q35" s="18">
        <f t="shared" si="5"/>
        <v>28.554269165821317</v>
      </c>
      <c r="R35" s="6"/>
    </row>
    <row r="36" spans="1:19" ht="25.5">
      <c r="A36" s="14">
        <v>0</v>
      </c>
      <c r="B36" s="15" t="s">
        <v>67</v>
      </c>
      <c r="C36" s="16" t="s">
        <v>68</v>
      </c>
      <c r="D36" s="17">
        <v>34723000</v>
      </c>
      <c r="E36" s="17">
        <v>47428514</v>
      </c>
      <c r="F36" s="17">
        <v>47428514</v>
      </c>
      <c r="G36" s="17">
        <v>11712456.200000001</v>
      </c>
      <c r="H36" s="17">
        <v>0</v>
      </c>
      <c r="I36" s="17">
        <v>11437281.130000001</v>
      </c>
      <c r="J36" s="17">
        <v>275175.07</v>
      </c>
      <c r="K36" s="17">
        <v>144515.91999999998</v>
      </c>
      <c r="L36" s="18">
        <f t="shared" si="0"/>
        <v>35716057.799999997</v>
      </c>
      <c r="M36" s="18">
        <f t="shared" si="1"/>
        <v>35716057.799999997</v>
      </c>
      <c r="N36" s="18">
        <f t="shared" si="2"/>
        <v>24.694967672822305</v>
      </c>
      <c r="O36" s="18">
        <f t="shared" si="3"/>
        <v>35991232.869999997</v>
      </c>
      <c r="P36" s="18">
        <f t="shared" si="4"/>
        <v>35991232.869999997</v>
      </c>
      <c r="Q36" s="18">
        <f t="shared" si="5"/>
        <v>24.114778569701762</v>
      </c>
      <c r="R36" s="6"/>
    </row>
    <row r="37" spans="1:19">
      <c r="A37" s="14">
        <v>0</v>
      </c>
      <c r="B37" s="15" t="s">
        <v>69</v>
      </c>
      <c r="C37" s="16" t="s">
        <v>70</v>
      </c>
      <c r="D37" s="17">
        <v>389000</v>
      </c>
      <c r="E37" s="17">
        <v>389000</v>
      </c>
      <c r="F37" s="17">
        <v>389000</v>
      </c>
      <c r="G37" s="17">
        <v>189884.68</v>
      </c>
      <c r="H37" s="17">
        <v>0</v>
      </c>
      <c r="I37" s="17">
        <v>189884.68</v>
      </c>
      <c r="J37" s="17">
        <v>0</v>
      </c>
      <c r="K37" s="17">
        <v>0</v>
      </c>
      <c r="L37" s="18">
        <f t="shared" si="0"/>
        <v>199115.32</v>
      </c>
      <c r="M37" s="18">
        <f t="shared" si="1"/>
        <v>199115.32</v>
      </c>
      <c r="N37" s="18">
        <f t="shared" si="2"/>
        <v>48.813542416452435</v>
      </c>
      <c r="O37" s="18">
        <f t="shared" si="3"/>
        <v>199115.32</v>
      </c>
      <c r="P37" s="18">
        <f t="shared" si="4"/>
        <v>199115.32</v>
      </c>
      <c r="Q37" s="18">
        <f t="shared" si="5"/>
        <v>48.813542416452435</v>
      </c>
      <c r="R37" s="6"/>
    </row>
    <row r="38" spans="1:19" ht="38.25">
      <c r="A38" s="14">
        <v>0</v>
      </c>
      <c r="B38" s="15" t="s">
        <v>71</v>
      </c>
      <c r="C38" s="16" t="s">
        <v>72</v>
      </c>
      <c r="D38" s="17">
        <v>1612000</v>
      </c>
      <c r="E38" s="17">
        <v>1612000</v>
      </c>
      <c r="F38" s="17">
        <v>1612000</v>
      </c>
      <c r="G38" s="17">
        <v>830614.23</v>
      </c>
      <c r="H38" s="17">
        <v>0</v>
      </c>
      <c r="I38" s="17">
        <v>788022.32</v>
      </c>
      <c r="J38" s="17">
        <v>42591.91</v>
      </c>
      <c r="K38" s="17">
        <v>18564.22</v>
      </c>
      <c r="L38" s="18">
        <f t="shared" si="0"/>
        <v>781385.77</v>
      </c>
      <c r="M38" s="18">
        <f t="shared" si="1"/>
        <v>781385.77</v>
      </c>
      <c r="N38" s="18">
        <f t="shared" si="2"/>
        <v>51.526937344913151</v>
      </c>
      <c r="O38" s="18">
        <f t="shared" si="3"/>
        <v>823977.68</v>
      </c>
      <c r="P38" s="18">
        <f t="shared" si="4"/>
        <v>823977.68</v>
      </c>
      <c r="Q38" s="18">
        <f t="shared" si="5"/>
        <v>48.88475930521092</v>
      </c>
      <c r="R38" s="6"/>
    </row>
    <row r="39" spans="1:19" ht="25.5">
      <c r="A39" s="14">
        <v>0</v>
      </c>
      <c r="B39" s="15" t="s">
        <v>73</v>
      </c>
      <c r="C39" s="16" t="s">
        <v>74</v>
      </c>
      <c r="D39" s="17">
        <v>400000</v>
      </c>
      <c r="E39" s="17">
        <v>470000</v>
      </c>
      <c r="F39" s="17">
        <v>470000</v>
      </c>
      <c r="G39" s="17">
        <v>127306.77</v>
      </c>
      <c r="H39" s="17">
        <v>0</v>
      </c>
      <c r="I39" s="17">
        <v>127306.77</v>
      </c>
      <c r="J39" s="17">
        <v>0</v>
      </c>
      <c r="K39" s="17">
        <v>0</v>
      </c>
      <c r="L39" s="18">
        <f t="shared" si="0"/>
        <v>342693.23</v>
      </c>
      <c r="M39" s="18">
        <f t="shared" si="1"/>
        <v>342693.23</v>
      </c>
      <c r="N39" s="18">
        <f t="shared" si="2"/>
        <v>27.086546808510636</v>
      </c>
      <c r="O39" s="18">
        <f t="shared" si="3"/>
        <v>342693.23</v>
      </c>
      <c r="P39" s="18">
        <f t="shared" si="4"/>
        <v>342693.23</v>
      </c>
      <c r="Q39" s="18">
        <f t="shared" si="5"/>
        <v>27.086546808510636</v>
      </c>
      <c r="R39" s="6"/>
    </row>
    <row r="40" spans="1:19">
      <c r="A40" s="14">
        <v>0</v>
      </c>
      <c r="B40" s="15" t="s">
        <v>75</v>
      </c>
      <c r="C40" s="16" t="s">
        <v>76</v>
      </c>
      <c r="D40" s="17">
        <v>6509000</v>
      </c>
      <c r="E40" s="17">
        <v>6509000</v>
      </c>
      <c r="F40" s="17">
        <v>6509000</v>
      </c>
      <c r="G40" s="17">
        <v>3564544.02</v>
      </c>
      <c r="H40" s="17">
        <v>0</v>
      </c>
      <c r="I40" s="17">
        <v>3564544.02</v>
      </c>
      <c r="J40" s="17">
        <v>0</v>
      </c>
      <c r="K40" s="17">
        <v>0</v>
      </c>
      <c r="L40" s="18">
        <f t="shared" ref="L40:L71" si="6">F40-G40</f>
        <v>2944455.98</v>
      </c>
      <c r="M40" s="18">
        <f t="shared" ref="M40:M71" si="7">E40-G40</f>
        <v>2944455.98</v>
      </c>
      <c r="N40" s="18">
        <f t="shared" ref="N40:N71" si="8">IF(F40=0,0,(G40/F40)*100)</f>
        <v>54.763312644031338</v>
      </c>
      <c r="O40" s="18">
        <f t="shared" ref="O40:O71" si="9">E40-I40</f>
        <v>2944455.98</v>
      </c>
      <c r="P40" s="18">
        <f t="shared" ref="P40:P71" si="10">F40-I40</f>
        <v>2944455.98</v>
      </c>
      <c r="Q40" s="18">
        <f t="shared" ref="Q40:Q71" si="11">IF(F40=0,0,(I40/F40)*100)</f>
        <v>54.763312644031338</v>
      </c>
      <c r="R40" s="6"/>
    </row>
    <row r="41" spans="1:19">
      <c r="A41" s="14">
        <v>1</v>
      </c>
      <c r="B41" s="15" t="s">
        <v>77</v>
      </c>
      <c r="C41" s="16" t="s">
        <v>78</v>
      </c>
      <c r="D41" s="17">
        <v>43913401</v>
      </c>
      <c r="E41" s="17">
        <v>45943135</v>
      </c>
      <c r="F41" s="23">
        <f>F42+F43+F44+F45+F46+F47+F48+F49+F50+F51+F52+F53+F54+F55+F56+F57+F58+F59+F60+F61</f>
        <v>50427103.910000011</v>
      </c>
      <c r="G41" s="17">
        <v>23770334.859999999</v>
      </c>
      <c r="H41" s="17">
        <v>0</v>
      </c>
      <c r="I41" s="17">
        <v>30284261.130000003</v>
      </c>
      <c r="J41" s="17">
        <v>37470</v>
      </c>
      <c r="K41" s="17">
        <v>383451.82999999996</v>
      </c>
      <c r="L41" s="18">
        <f t="shared" si="6"/>
        <v>26656769.050000012</v>
      </c>
      <c r="M41" s="18">
        <f t="shared" si="7"/>
        <v>22172800.140000001</v>
      </c>
      <c r="N41" s="18">
        <f t="shared" si="8"/>
        <v>47.138013125687742</v>
      </c>
      <c r="O41" s="18">
        <f t="shared" si="9"/>
        <v>15658873.869999997</v>
      </c>
      <c r="P41" s="18">
        <f t="shared" si="10"/>
        <v>20142842.780000009</v>
      </c>
      <c r="Q41" s="18">
        <f t="shared" si="11"/>
        <v>60.055523283768117</v>
      </c>
      <c r="R41" s="6"/>
      <c r="S41" s="7"/>
    </row>
    <row r="42" spans="1:19" ht="25.5">
      <c r="A42" s="14">
        <v>0</v>
      </c>
      <c r="B42" s="15" t="s">
        <v>79</v>
      </c>
      <c r="C42" s="16" t="s">
        <v>80</v>
      </c>
      <c r="D42" s="17">
        <v>30000</v>
      </c>
      <c r="E42" s="17">
        <v>30000</v>
      </c>
      <c r="F42" s="17">
        <v>30000</v>
      </c>
      <c r="G42" s="17">
        <v>0</v>
      </c>
      <c r="H42" s="17">
        <v>0</v>
      </c>
      <c r="I42" s="17">
        <v>0</v>
      </c>
      <c r="J42" s="17">
        <v>0</v>
      </c>
      <c r="K42" s="17">
        <v>0</v>
      </c>
      <c r="L42" s="18">
        <f t="shared" si="6"/>
        <v>30000</v>
      </c>
      <c r="M42" s="18">
        <f t="shared" si="7"/>
        <v>30000</v>
      </c>
      <c r="N42" s="18">
        <f t="shared" si="8"/>
        <v>0</v>
      </c>
      <c r="O42" s="18">
        <f t="shared" si="9"/>
        <v>30000</v>
      </c>
      <c r="P42" s="18">
        <f t="shared" si="10"/>
        <v>30000</v>
      </c>
      <c r="Q42" s="18">
        <f t="shared" si="11"/>
        <v>0</v>
      </c>
      <c r="R42" s="6"/>
      <c r="S42" s="7"/>
    </row>
    <row r="43" spans="1:19" ht="25.5">
      <c r="A43" s="14">
        <v>0</v>
      </c>
      <c r="B43" s="15" t="s">
        <v>81</v>
      </c>
      <c r="C43" s="16" t="s">
        <v>82</v>
      </c>
      <c r="D43" s="17">
        <v>3246500</v>
      </c>
      <c r="E43" s="17">
        <v>3246500</v>
      </c>
      <c r="F43" s="17">
        <v>3246500</v>
      </c>
      <c r="G43" s="17">
        <v>1655700.98</v>
      </c>
      <c r="H43" s="17">
        <v>0</v>
      </c>
      <c r="I43" s="17">
        <v>1655700.98</v>
      </c>
      <c r="J43" s="17">
        <v>0</v>
      </c>
      <c r="K43" s="17">
        <v>642.32000000000005</v>
      </c>
      <c r="L43" s="18">
        <f t="shared" si="6"/>
        <v>1590799.02</v>
      </c>
      <c r="M43" s="18">
        <f t="shared" si="7"/>
        <v>1590799.02</v>
      </c>
      <c r="N43" s="18">
        <f t="shared" si="8"/>
        <v>50.999568150315724</v>
      </c>
      <c r="O43" s="18">
        <f t="shared" si="9"/>
        <v>1590799.02</v>
      </c>
      <c r="P43" s="18">
        <f t="shared" si="10"/>
        <v>1590799.02</v>
      </c>
      <c r="Q43" s="18">
        <f t="shared" si="11"/>
        <v>50.999568150315724</v>
      </c>
      <c r="R43" s="6"/>
    </row>
    <row r="44" spans="1:19" ht="38.25">
      <c r="A44" s="14">
        <v>0</v>
      </c>
      <c r="B44" s="15" t="s">
        <v>83</v>
      </c>
      <c r="C44" s="16" t="s">
        <v>84</v>
      </c>
      <c r="D44" s="17">
        <v>90000</v>
      </c>
      <c r="E44" s="17">
        <v>90000</v>
      </c>
      <c r="F44" s="17">
        <v>90000</v>
      </c>
      <c r="G44" s="17">
        <v>45147.73</v>
      </c>
      <c r="H44" s="17">
        <v>0</v>
      </c>
      <c r="I44" s="17">
        <v>45147.73</v>
      </c>
      <c r="J44" s="17">
        <v>0</v>
      </c>
      <c r="K44" s="17">
        <v>0</v>
      </c>
      <c r="L44" s="18">
        <f t="shared" si="6"/>
        <v>44852.27</v>
      </c>
      <c r="M44" s="18">
        <f t="shared" si="7"/>
        <v>44852.27</v>
      </c>
      <c r="N44" s="18">
        <f t="shared" si="8"/>
        <v>50.164144444444446</v>
      </c>
      <c r="O44" s="18">
        <f t="shared" si="9"/>
        <v>44852.27</v>
      </c>
      <c r="P44" s="18">
        <f t="shared" si="10"/>
        <v>44852.27</v>
      </c>
      <c r="Q44" s="18">
        <f t="shared" si="11"/>
        <v>50.164144444444446</v>
      </c>
      <c r="R44" s="6"/>
      <c r="S44" s="7"/>
    </row>
    <row r="45" spans="1:19" ht="25.5">
      <c r="A45" s="14">
        <v>0</v>
      </c>
      <c r="B45" s="15" t="s">
        <v>85</v>
      </c>
      <c r="C45" s="16" t="s">
        <v>86</v>
      </c>
      <c r="D45" s="17">
        <v>8544000</v>
      </c>
      <c r="E45" s="17">
        <v>8580800</v>
      </c>
      <c r="F45" s="17">
        <v>8580800</v>
      </c>
      <c r="G45" s="17">
        <v>7427945.9000000004</v>
      </c>
      <c r="H45" s="17">
        <v>0</v>
      </c>
      <c r="I45" s="17">
        <v>7427945.9000000004</v>
      </c>
      <c r="J45" s="17">
        <v>0</v>
      </c>
      <c r="K45" s="17">
        <v>330600.86</v>
      </c>
      <c r="L45" s="18">
        <f t="shared" si="6"/>
        <v>1152854.0999999996</v>
      </c>
      <c r="M45" s="18">
        <f t="shared" si="7"/>
        <v>1152854.0999999996</v>
      </c>
      <c r="N45" s="18">
        <f t="shared" si="8"/>
        <v>86.564724734290508</v>
      </c>
      <c r="O45" s="18">
        <f t="shared" si="9"/>
        <v>1152854.0999999996</v>
      </c>
      <c r="P45" s="18">
        <f t="shared" si="10"/>
        <v>1152854.0999999996</v>
      </c>
      <c r="Q45" s="18">
        <f t="shared" si="11"/>
        <v>86.564724734290508</v>
      </c>
      <c r="R45" s="6"/>
    </row>
    <row r="46" spans="1:19" ht="25.5">
      <c r="A46" s="14">
        <v>0</v>
      </c>
      <c r="B46" s="15" t="s">
        <v>87</v>
      </c>
      <c r="C46" s="16" t="s">
        <v>88</v>
      </c>
      <c r="D46" s="17">
        <v>167000</v>
      </c>
      <c r="E46" s="17">
        <v>167000</v>
      </c>
      <c r="F46" s="17">
        <v>167000</v>
      </c>
      <c r="G46" s="17">
        <v>75738.240000000005</v>
      </c>
      <c r="H46" s="17">
        <v>0</v>
      </c>
      <c r="I46" s="17">
        <v>75738.240000000005</v>
      </c>
      <c r="J46" s="17">
        <v>0</v>
      </c>
      <c r="K46" s="17">
        <v>0</v>
      </c>
      <c r="L46" s="18">
        <f t="shared" si="6"/>
        <v>91261.759999999995</v>
      </c>
      <c r="M46" s="18">
        <f t="shared" si="7"/>
        <v>91261.759999999995</v>
      </c>
      <c r="N46" s="18">
        <f t="shared" si="8"/>
        <v>45.352239520958086</v>
      </c>
      <c r="O46" s="18">
        <f t="shared" si="9"/>
        <v>91261.759999999995</v>
      </c>
      <c r="P46" s="18">
        <f t="shared" si="10"/>
        <v>91261.759999999995</v>
      </c>
      <c r="Q46" s="18">
        <f t="shared" si="11"/>
        <v>45.352239520958086</v>
      </c>
      <c r="R46" s="6"/>
    </row>
    <row r="47" spans="1:19" ht="25.5">
      <c r="A47" s="14">
        <v>0</v>
      </c>
      <c r="B47" s="15" t="s">
        <v>89</v>
      </c>
      <c r="C47" s="16" t="s">
        <v>90</v>
      </c>
      <c r="D47" s="17">
        <v>363000</v>
      </c>
      <c r="E47" s="17">
        <v>363000</v>
      </c>
      <c r="F47" s="17">
        <v>363000</v>
      </c>
      <c r="G47" s="17">
        <v>152151.42000000001</v>
      </c>
      <c r="H47" s="17">
        <v>0</v>
      </c>
      <c r="I47" s="17">
        <v>152151.42000000001</v>
      </c>
      <c r="J47" s="17">
        <v>0</v>
      </c>
      <c r="K47" s="17">
        <v>0</v>
      </c>
      <c r="L47" s="18">
        <f t="shared" si="6"/>
        <v>210848.58</v>
      </c>
      <c r="M47" s="18">
        <f t="shared" si="7"/>
        <v>210848.58</v>
      </c>
      <c r="N47" s="18">
        <f t="shared" si="8"/>
        <v>41.914991735537193</v>
      </c>
      <c r="O47" s="18">
        <f t="shared" si="9"/>
        <v>210848.58</v>
      </c>
      <c r="P47" s="18">
        <f t="shared" si="10"/>
        <v>210848.58</v>
      </c>
      <c r="Q47" s="18">
        <f t="shared" si="11"/>
        <v>41.914991735537193</v>
      </c>
      <c r="R47" s="6"/>
    </row>
    <row r="48" spans="1:19" ht="38.25">
      <c r="A48" s="14">
        <v>0</v>
      </c>
      <c r="B48" s="15" t="s">
        <v>91</v>
      </c>
      <c r="C48" s="16" t="s">
        <v>92</v>
      </c>
      <c r="D48" s="17">
        <v>2000000</v>
      </c>
      <c r="E48" s="17">
        <v>2000000</v>
      </c>
      <c r="F48" s="17">
        <v>2000000</v>
      </c>
      <c r="G48" s="17">
        <v>1360437.79</v>
      </c>
      <c r="H48" s="17">
        <v>0</v>
      </c>
      <c r="I48" s="17">
        <v>1360437.79</v>
      </c>
      <c r="J48" s="17">
        <v>0</v>
      </c>
      <c r="K48" s="17">
        <v>0</v>
      </c>
      <c r="L48" s="18">
        <f t="shared" si="6"/>
        <v>639562.21</v>
      </c>
      <c r="M48" s="18">
        <f t="shared" si="7"/>
        <v>639562.21</v>
      </c>
      <c r="N48" s="18">
        <f t="shared" si="8"/>
        <v>68.0218895</v>
      </c>
      <c r="O48" s="18">
        <f t="shared" si="9"/>
        <v>639562.21</v>
      </c>
      <c r="P48" s="18">
        <f t="shared" si="10"/>
        <v>639562.21</v>
      </c>
      <c r="Q48" s="18">
        <f t="shared" si="11"/>
        <v>68.0218895</v>
      </c>
      <c r="R48" s="6"/>
    </row>
    <row r="49" spans="1:18" ht="25.5">
      <c r="A49" s="14">
        <v>0</v>
      </c>
      <c r="B49" s="15" t="s">
        <v>93</v>
      </c>
      <c r="C49" s="16" t="s">
        <v>94</v>
      </c>
      <c r="D49" s="17">
        <v>1900000</v>
      </c>
      <c r="E49" s="17">
        <v>1900000</v>
      </c>
      <c r="F49" s="17">
        <v>1900000</v>
      </c>
      <c r="G49" s="17">
        <v>754443.75</v>
      </c>
      <c r="H49" s="17">
        <v>0</v>
      </c>
      <c r="I49" s="17">
        <v>754443.75</v>
      </c>
      <c r="J49" s="17">
        <v>0</v>
      </c>
      <c r="K49" s="17">
        <v>0</v>
      </c>
      <c r="L49" s="18">
        <f t="shared" si="6"/>
        <v>1145556.25</v>
      </c>
      <c r="M49" s="18">
        <f t="shared" si="7"/>
        <v>1145556.25</v>
      </c>
      <c r="N49" s="18">
        <f t="shared" si="8"/>
        <v>39.707565789473684</v>
      </c>
      <c r="O49" s="18">
        <f t="shared" si="9"/>
        <v>1145556.25</v>
      </c>
      <c r="P49" s="18">
        <f t="shared" si="10"/>
        <v>1145556.25</v>
      </c>
      <c r="Q49" s="18">
        <f t="shared" si="11"/>
        <v>39.707565789473684</v>
      </c>
      <c r="R49" s="6"/>
    </row>
    <row r="50" spans="1:18" ht="25.5">
      <c r="A50" s="14">
        <v>0</v>
      </c>
      <c r="B50" s="15" t="s">
        <v>95</v>
      </c>
      <c r="C50" s="16" t="s">
        <v>96</v>
      </c>
      <c r="D50" s="17">
        <v>0</v>
      </c>
      <c r="E50" s="17">
        <v>81300</v>
      </c>
      <c r="F50" s="17">
        <v>81300</v>
      </c>
      <c r="G50" s="17">
        <v>39464.54</v>
      </c>
      <c r="H50" s="17">
        <v>0</v>
      </c>
      <c r="I50" s="17">
        <v>39464.54</v>
      </c>
      <c r="J50" s="17">
        <v>0</v>
      </c>
      <c r="K50" s="17">
        <v>0</v>
      </c>
      <c r="L50" s="18">
        <f t="shared" si="6"/>
        <v>41835.46</v>
      </c>
      <c r="M50" s="18">
        <f t="shared" si="7"/>
        <v>41835.46</v>
      </c>
      <c r="N50" s="18">
        <f t="shared" si="8"/>
        <v>48.54186961869619</v>
      </c>
      <c r="O50" s="18">
        <f t="shared" si="9"/>
        <v>41835.46</v>
      </c>
      <c r="P50" s="18">
        <f t="shared" si="10"/>
        <v>41835.46</v>
      </c>
      <c r="Q50" s="18">
        <f t="shared" si="11"/>
        <v>48.54186961869619</v>
      </c>
      <c r="R50" s="6"/>
    </row>
    <row r="51" spans="1:18" ht="25.5">
      <c r="A51" s="14">
        <v>0</v>
      </c>
      <c r="B51" s="15" t="s">
        <v>97</v>
      </c>
      <c r="C51" s="16" t="s">
        <v>98</v>
      </c>
      <c r="D51" s="17">
        <v>398000</v>
      </c>
      <c r="E51" s="17">
        <v>398000</v>
      </c>
      <c r="F51" s="17">
        <v>398000</v>
      </c>
      <c r="G51" s="17">
        <v>133883.76</v>
      </c>
      <c r="H51" s="17">
        <v>0</v>
      </c>
      <c r="I51" s="17">
        <v>133883.76</v>
      </c>
      <c r="J51" s="17">
        <v>0</v>
      </c>
      <c r="K51" s="17">
        <v>17100</v>
      </c>
      <c r="L51" s="18">
        <f t="shared" si="6"/>
        <v>264116.24</v>
      </c>
      <c r="M51" s="18">
        <f t="shared" si="7"/>
        <v>264116.24</v>
      </c>
      <c r="N51" s="18">
        <f t="shared" si="8"/>
        <v>33.639135678391966</v>
      </c>
      <c r="O51" s="18">
        <f t="shared" si="9"/>
        <v>264116.24</v>
      </c>
      <c r="P51" s="18">
        <f t="shared" si="10"/>
        <v>264116.24</v>
      </c>
      <c r="Q51" s="18">
        <f t="shared" si="11"/>
        <v>33.639135678391966</v>
      </c>
      <c r="R51" s="6"/>
    </row>
    <row r="52" spans="1:18" ht="51">
      <c r="A52" s="14">
        <v>0</v>
      </c>
      <c r="B52" s="15" t="s">
        <v>99</v>
      </c>
      <c r="C52" s="16" t="s">
        <v>100</v>
      </c>
      <c r="D52" s="17">
        <v>13389501</v>
      </c>
      <c r="E52" s="17">
        <v>13389501</v>
      </c>
      <c r="F52" s="17">
        <v>19406639.760000002</v>
      </c>
      <c r="G52" s="17">
        <v>6330510.8300000001</v>
      </c>
      <c r="H52" s="17">
        <v>0</v>
      </c>
      <c r="I52" s="17">
        <v>12503867.289999999</v>
      </c>
      <c r="J52" s="17">
        <v>0</v>
      </c>
      <c r="K52" s="17">
        <v>0</v>
      </c>
      <c r="L52" s="18">
        <f t="shared" si="6"/>
        <v>13076128.930000002</v>
      </c>
      <c r="M52" s="18">
        <f t="shared" si="7"/>
        <v>7058990.1699999999</v>
      </c>
      <c r="N52" s="18">
        <f t="shared" si="8"/>
        <v>32.620334629223827</v>
      </c>
      <c r="O52" s="18">
        <f t="shared" si="9"/>
        <v>885633.71000000089</v>
      </c>
      <c r="P52" s="18">
        <f t="shared" si="10"/>
        <v>6902772.4700000025</v>
      </c>
      <c r="Q52" s="18">
        <f t="shared" si="11"/>
        <v>64.430872343868344</v>
      </c>
      <c r="R52" s="6"/>
    </row>
    <row r="53" spans="1:18" ht="25.5">
      <c r="A53" s="14">
        <v>0</v>
      </c>
      <c r="B53" s="15" t="s">
        <v>101</v>
      </c>
      <c r="C53" s="16" t="s">
        <v>102</v>
      </c>
      <c r="D53" s="17">
        <v>4779400</v>
      </c>
      <c r="E53" s="17">
        <v>4779400</v>
      </c>
      <c r="F53" s="17">
        <v>4893214.9800000004</v>
      </c>
      <c r="G53" s="17">
        <v>2449850.7500000005</v>
      </c>
      <c r="H53" s="17">
        <v>0</v>
      </c>
      <c r="I53" s="17">
        <v>2562925.7300000004</v>
      </c>
      <c r="J53" s="17">
        <v>740</v>
      </c>
      <c r="K53" s="17">
        <v>740</v>
      </c>
      <c r="L53" s="18">
        <f t="shared" si="6"/>
        <v>2443364.23</v>
      </c>
      <c r="M53" s="18">
        <f t="shared" si="7"/>
        <v>2329549.2499999995</v>
      </c>
      <c r="N53" s="18">
        <f t="shared" si="8"/>
        <v>50.066280758422764</v>
      </c>
      <c r="O53" s="18">
        <f t="shared" si="9"/>
        <v>2216474.2699999996</v>
      </c>
      <c r="P53" s="18">
        <f t="shared" si="10"/>
        <v>2330289.25</v>
      </c>
      <c r="Q53" s="18">
        <f t="shared" si="11"/>
        <v>52.377133244205019</v>
      </c>
      <c r="R53" s="6"/>
    </row>
    <row r="54" spans="1:18" ht="63.75">
      <c r="A54" s="14">
        <v>0</v>
      </c>
      <c r="B54" s="15" t="s">
        <v>103</v>
      </c>
      <c r="C54" s="16" t="s">
        <v>104</v>
      </c>
      <c r="D54" s="17">
        <v>5510000</v>
      </c>
      <c r="E54" s="17">
        <v>5510000</v>
      </c>
      <c r="F54" s="17">
        <v>5510000</v>
      </c>
      <c r="G54" s="17">
        <v>1287618.76</v>
      </c>
      <c r="H54" s="17">
        <v>0</v>
      </c>
      <c r="I54" s="17">
        <v>1287618.76</v>
      </c>
      <c r="J54" s="17">
        <v>0</v>
      </c>
      <c r="K54" s="17">
        <v>0</v>
      </c>
      <c r="L54" s="18">
        <f t="shared" si="6"/>
        <v>4222381.24</v>
      </c>
      <c r="M54" s="18">
        <f t="shared" si="7"/>
        <v>4222381.24</v>
      </c>
      <c r="N54" s="18">
        <f t="shared" si="8"/>
        <v>23.368761524500908</v>
      </c>
      <c r="O54" s="18">
        <f t="shared" si="9"/>
        <v>4222381.24</v>
      </c>
      <c r="P54" s="18">
        <f t="shared" si="10"/>
        <v>4222381.24</v>
      </c>
      <c r="Q54" s="18">
        <f t="shared" si="11"/>
        <v>23.368761524500908</v>
      </c>
      <c r="R54" s="6"/>
    </row>
    <row r="55" spans="1:18" ht="51">
      <c r="A55" s="14">
        <v>0</v>
      </c>
      <c r="B55" s="15" t="s">
        <v>105</v>
      </c>
      <c r="C55" s="16" t="s">
        <v>106</v>
      </c>
      <c r="D55" s="17">
        <v>2200000</v>
      </c>
      <c r="E55" s="17">
        <v>2200000</v>
      </c>
      <c r="F55" s="17">
        <v>2200000</v>
      </c>
      <c r="G55" s="17">
        <v>1732338.75</v>
      </c>
      <c r="H55" s="17">
        <v>0</v>
      </c>
      <c r="I55" s="17">
        <v>1732338.75</v>
      </c>
      <c r="J55" s="17">
        <v>0</v>
      </c>
      <c r="K55" s="17">
        <v>0</v>
      </c>
      <c r="L55" s="18">
        <f t="shared" si="6"/>
        <v>467661.25</v>
      </c>
      <c r="M55" s="18">
        <f t="shared" si="7"/>
        <v>467661.25</v>
      </c>
      <c r="N55" s="18">
        <f t="shared" si="8"/>
        <v>78.742670454545447</v>
      </c>
      <c r="O55" s="18">
        <f t="shared" si="9"/>
        <v>467661.25</v>
      </c>
      <c r="P55" s="18">
        <f t="shared" si="10"/>
        <v>467661.25</v>
      </c>
      <c r="Q55" s="18">
        <f t="shared" si="11"/>
        <v>78.742670454545447</v>
      </c>
      <c r="R55" s="6"/>
    </row>
    <row r="56" spans="1:18" ht="38.25">
      <c r="A56" s="14">
        <v>0</v>
      </c>
      <c r="B56" s="15" t="s">
        <v>107</v>
      </c>
      <c r="C56" s="16" t="s">
        <v>84</v>
      </c>
      <c r="D56" s="17">
        <v>50000</v>
      </c>
      <c r="E56" s="17">
        <v>50000</v>
      </c>
      <c r="F56" s="17">
        <v>50000</v>
      </c>
      <c r="G56" s="17">
        <v>1180.49</v>
      </c>
      <c r="H56" s="17">
        <v>0</v>
      </c>
      <c r="I56" s="17">
        <v>1180.49</v>
      </c>
      <c r="J56" s="17">
        <v>0</v>
      </c>
      <c r="K56" s="17">
        <v>168.65</v>
      </c>
      <c r="L56" s="18">
        <f t="shared" si="6"/>
        <v>48819.51</v>
      </c>
      <c r="M56" s="18">
        <f t="shared" si="7"/>
        <v>48819.51</v>
      </c>
      <c r="N56" s="18">
        <f t="shared" si="8"/>
        <v>2.3609800000000001</v>
      </c>
      <c r="O56" s="18">
        <f t="shared" si="9"/>
        <v>48819.51</v>
      </c>
      <c r="P56" s="18">
        <f t="shared" si="10"/>
        <v>48819.51</v>
      </c>
      <c r="Q56" s="18">
        <f t="shared" si="11"/>
        <v>2.3609800000000001</v>
      </c>
      <c r="R56" s="6"/>
    </row>
    <row r="57" spans="1:18" ht="63.75">
      <c r="A57" s="14">
        <v>0</v>
      </c>
      <c r="B57" s="15" t="s">
        <v>108</v>
      </c>
      <c r="C57" s="16" t="s">
        <v>109</v>
      </c>
      <c r="D57" s="17">
        <v>0</v>
      </c>
      <c r="E57" s="17">
        <v>1911634</v>
      </c>
      <c r="F57" s="24">
        <v>0</v>
      </c>
      <c r="G57" s="17">
        <v>0</v>
      </c>
      <c r="H57" s="17">
        <v>0</v>
      </c>
      <c r="I57" s="17">
        <v>0</v>
      </c>
      <c r="J57" s="17">
        <v>0</v>
      </c>
      <c r="K57" s="17">
        <v>0</v>
      </c>
      <c r="L57" s="18">
        <f t="shared" si="6"/>
        <v>0</v>
      </c>
      <c r="M57" s="18">
        <f t="shared" si="7"/>
        <v>1911634</v>
      </c>
      <c r="N57" s="18">
        <f t="shared" si="8"/>
        <v>0</v>
      </c>
      <c r="O57" s="18">
        <f t="shared" si="9"/>
        <v>1911634</v>
      </c>
      <c r="P57" s="18">
        <f t="shared" si="10"/>
        <v>0</v>
      </c>
      <c r="Q57" s="18">
        <f t="shared" si="11"/>
        <v>0</v>
      </c>
      <c r="R57" s="6"/>
    </row>
    <row r="58" spans="1:18" ht="25.5">
      <c r="A58" s="14">
        <v>0</v>
      </c>
      <c r="B58" s="15" t="s">
        <v>110</v>
      </c>
      <c r="C58" s="16" t="s">
        <v>86</v>
      </c>
      <c r="D58" s="17">
        <v>796000</v>
      </c>
      <c r="E58" s="17">
        <v>796000</v>
      </c>
      <c r="F58" s="17">
        <v>796000</v>
      </c>
      <c r="G58" s="17">
        <v>208050</v>
      </c>
      <c r="H58" s="17">
        <v>0</v>
      </c>
      <c r="I58" s="17">
        <v>173850</v>
      </c>
      <c r="J58" s="17">
        <v>34200</v>
      </c>
      <c r="K58" s="17">
        <v>34200</v>
      </c>
      <c r="L58" s="18">
        <f t="shared" si="6"/>
        <v>587950</v>
      </c>
      <c r="M58" s="18">
        <f t="shared" si="7"/>
        <v>587950</v>
      </c>
      <c r="N58" s="18">
        <f t="shared" si="8"/>
        <v>26.136934673366834</v>
      </c>
      <c r="O58" s="18">
        <f t="shared" si="9"/>
        <v>622150</v>
      </c>
      <c r="P58" s="18">
        <f t="shared" si="10"/>
        <v>622150</v>
      </c>
      <c r="Q58" s="18">
        <f t="shared" si="11"/>
        <v>21.840452261306535</v>
      </c>
      <c r="R58" s="6"/>
    </row>
    <row r="59" spans="1:18">
      <c r="A59" s="14">
        <v>0</v>
      </c>
      <c r="B59" s="15" t="s">
        <v>111</v>
      </c>
      <c r="C59" s="22" t="s">
        <v>182</v>
      </c>
      <c r="D59" s="21"/>
      <c r="E59" s="17">
        <v>0</v>
      </c>
      <c r="F59" s="17">
        <v>264649.17</v>
      </c>
      <c r="G59" s="17">
        <v>0</v>
      </c>
      <c r="H59" s="17">
        <v>0</v>
      </c>
      <c r="I59" s="17">
        <v>264224.83</v>
      </c>
      <c r="J59" s="17">
        <v>0</v>
      </c>
      <c r="K59" s="17">
        <v>0</v>
      </c>
      <c r="L59" s="18">
        <f t="shared" si="6"/>
        <v>264649.17</v>
      </c>
      <c r="M59" s="18">
        <f t="shared" si="7"/>
        <v>0</v>
      </c>
      <c r="N59" s="18">
        <f t="shared" si="8"/>
        <v>0</v>
      </c>
      <c r="O59" s="18">
        <f t="shared" si="9"/>
        <v>-264224.83</v>
      </c>
      <c r="P59" s="18">
        <f t="shared" si="10"/>
        <v>424.3399999999674</v>
      </c>
      <c r="Q59" s="18">
        <f t="shared" si="11"/>
        <v>99.839659425344138</v>
      </c>
      <c r="R59" s="6"/>
    </row>
    <row r="60" spans="1:18" ht="25.5">
      <c r="A60" s="14">
        <v>0</v>
      </c>
      <c r="B60" s="15" t="s">
        <v>112</v>
      </c>
      <c r="C60" s="16" t="s">
        <v>113</v>
      </c>
      <c r="D60" s="17">
        <v>50000</v>
      </c>
      <c r="E60" s="17">
        <v>50000</v>
      </c>
      <c r="F60" s="17">
        <v>50000</v>
      </c>
      <c r="G60" s="17">
        <v>0</v>
      </c>
      <c r="H60" s="17">
        <v>0</v>
      </c>
      <c r="I60" s="17">
        <v>0</v>
      </c>
      <c r="J60" s="17">
        <v>0</v>
      </c>
      <c r="K60" s="17">
        <v>0</v>
      </c>
      <c r="L60" s="18">
        <f t="shared" si="6"/>
        <v>50000</v>
      </c>
      <c r="M60" s="18">
        <f t="shared" si="7"/>
        <v>50000</v>
      </c>
      <c r="N60" s="18">
        <f t="shared" si="8"/>
        <v>0</v>
      </c>
      <c r="O60" s="18">
        <f t="shared" si="9"/>
        <v>50000</v>
      </c>
      <c r="P60" s="18">
        <f t="shared" si="10"/>
        <v>50000</v>
      </c>
      <c r="Q60" s="18">
        <f t="shared" si="11"/>
        <v>0</v>
      </c>
      <c r="R60" s="6"/>
    </row>
    <row r="61" spans="1:18">
      <c r="A61" s="14">
        <v>0</v>
      </c>
      <c r="B61" s="15" t="s">
        <v>114</v>
      </c>
      <c r="C61" s="16" t="s">
        <v>115</v>
      </c>
      <c r="D61" s="17">
        <v>400000</v>
      </c>
      <c r="E61" s="17">
        <v>400000</v>
      </c>
      <c r="F61" s="17">
        <v>400000</v>
      </c>
      <c r="G61" s="17">
        <v>115871.17</v>
      </c>
      <c r="H61" s="17">
        <v>0</v>
      </c>
      <c r="I61" s="17">
        <v>113341.17</v>
      </c>
      <c r="J61" s="17">
        <v>2530</v>
      </c>
      <c r="K61" s="17">
        <v>0</v>
      </c>
      <c r="L61" s="18">
        <f t="shared" si="6"/>
        <v>284128.83</v>
      </c>
      <c r="M61" s="18">
        <f t="shared" si="7"/>
        <v>284128.83</v>
      </c>
      <c r="N61" s="18">
        <f t="shared" si="8"/>
        <v>28.967792500000002</v>
      </c>
      <c r="O61" s="18">
        <f t="shared" si="9"/>
        <v>286658.83</v>
      </c>
      <c r="P61" s="18">
        <f t="shared" si="10"/>
        <v>286658.83</v>
      </c>
      <c r="Q61" s="18">
        <f t="shared" si="11"/>
        <v>28.335292499999998</v>
      </c>
      <c r="R61" s="6"/>
    </row>
    <row r="62" spans="1:18">
      <c r="A62" s="14">
        <v>1</v>
      </c>
      <c r="B62" s="15" t="s">
        <v>116</v>
      </c>
      <c r="C62" s="16" t="s">
        <v>117</v>
      </c>
      <c r="D62" s="17">
        <v>20271700</v>
      </c>
      <c r="E62" s="17">
        <v>20271700</v>
      </c>
      <c r="F62" s="17">
        <f>F63+F64+F65+F66</f>
        <v>20554852.399999999</v>
      </c>
      <c r="G62" s="17">
        <v>10111999.249999998</v>
      </c>
      <c r="H62" s="17">
        <v>0</v>
      </c>
      <c r="I62" s="17">
        <v>10397799.979999997</v>
      </c>
      <c r="J62" s="17">
        <v>29727.22</v>
      </c>
      <c r="K62" s="17">
        <v>10664.76</v>
      </c>
      <c r="L62" s="18">
        <f t="shared" si="6"/>
        <v>10442853.15</v>
      </c>
      <c r="M62" s="18">
        <f t="shared" si="7"/>
        <v>10159700.750000002</v>
      </c>
      <c r="N62" s="18">
        <f t="shared" si="8"/>
        <v>49.195192712743577</v>
      </c>
      <c r="O62" s="18">
        <f t="shared" si="9"/>
        <v>9873900.0200000033</v>
      </c>
      <c r="P62" s="18">
        <f t="shared" si="10"/>
        <v>10157052.420000002</v>
      </c>
      <c r="Q62" s="18">
        <f t="shared" si="11"/>
        <v>50.585622205684132</v>
      </c>
      <c r="R62" s="6"/>
    </row>
    <row r="63" spans="1:18">
      <c r="A63" s="14">
        <v>0</v>
      </c>
      <c r="B63" s="15" t="s">
        <v>118</v>
      </c>
      <c r="C63" s="16" t="s">
        <v>119</v>
      </c>
      <c r="D63" s="17">
        <v>5535100</v>
      </c>
      <c r="E63" s="17">
        <v>5535100</v>
      </c>
      <c r="F63" s="17">
        <v>5558105</v>
      </c>
      <c r="G63" s="17">
        <v>2995307.9</v>
      </c>
      <c r="H63" s="17">
        <v>0</v>
      </c>
      <c r="I63" s="17">
        <v>3007704.9</v>
      </c>
      <c r="J63" s="17">
        <v>12720</v>
      </c>
      <c r="K63" s="17">
        <v>6104.76</v>
      </c>
      <c r="L63" s="18">
        <f t="shared" si="6"/>
        <v>2562797.1</v>
      </c>
      <c r="M63" s="18">
        <f t="shared" si="7"/>
        <v>2539792.1</v>
      </c>
      <c r="N63" s="18">
        <f t="shared" si="8"/>
        <v>53.890811706507883</v>
      </c>
      <c r="O63" s="18">
        <f t="shared" si="9"/>
        <v>2527395.1</v>
      </c>
      <c r="P63" s="18">
        <f t="shared" si="10"/>
        <v>2550400.1</v>
      </c>
      <c r="Q63" s="18">
        <f t="shared" si="11"/>
        <v>54.113855351779073</v>
      </c>
      <c r="R63" s="6"/>
    </row>
    <row r="64" spans="1:18">
      <c r="A64" s="14">
        <v>0</v>
      </c>
      <c r="B64" s="15" t="s">
        <v>120</v>
      </c>
      <c r="C64" s="16" t="s">
        <v>121</v>
      </c>
      <c r="D64" s="17">
        <v>5007800</v>
      </c>
      <c r="E64" s="17">
        <v>5007800</v>
      </c>
      <c r="F64" s="17">
        <v>5007800</v>
      </c>
      <c r="G64" s="17">
        <v>2290072.94</v>
      </c>
      <c r="H64" s="17">
        <v>0</v>
      </c>
      <c r="I64" s="17">
        <v>2290072.6800000002</v>
      </c>
      <c r="J64" s="17">
        <v>0.26</v>
      </c>
      <c r="K64" s="17">
        <v>0</v>
      </c>
      <c r="L64" s="18">
        <f t="shared" si="6"/>
        <v>2717727.06</v>
      </c>
      <c r="M64" s="18">
        <f t="shared" si="7"/>
        <v>2717727.06</v>
      </c>
      <c r="N64" s="18">
        <f t="shared" si="8"/>
        <v>45.730119813091576</v>
      </c>
      <c r="O64" s="18">
        <f t="shared" si="9"/>
        <v>2717727.32</v>
      </c>
      <c r="P64" s="18">
        <f t="shared" si="10"/>
        <v>2717727.32</v>
      </c>
      <c r="Q64" s="18">
        <f t="shared" si="11"/>
        <v>45.73011462119095</v>
      </c>
      <c r="R64" s="6"/>
    </row>
    <row r="65" spans="1:18" ht="25.5">
      <c r="A65" s="14">
        <v>0</v>
      </c>
      <c r="B65" s="15" t="s">
        <v>122</v>
      </c>
      <c r="C65" s="16" t="s">
        <v>123</v>
      </c>
      <c r="D65" s="17">
        <v>9700800</v>
      </c>
      <c r="E65" s="17">
        <v>9700800</v>
      </c>
      <c r="F65" s="17">
        <v>9960947.4000000004</v>
      </c>
      <c r="G65" s="17">
        <v>4798618.41</v>
      </c>
      <c r="H65" s="17">
        <v>0</v>
      </c>
      <c r="I65" s="17">
        <v>5072022.4000000004</v>
      </c>
      <c r="J65" s="17">
        <v>17006.96</v>
      </c>
      <c r="K65" s="17">
        <v>4560</v>
      </c>
      <c r="L65" s="18">
        <f t="shared" si="6"/>
        <v>5162328.99</v>
      </c>
      <c r="M65" s="18">
        <f t="shared" si="7"/>
        <v>4902181.59</v>
      </c>
      <c r="N65" s="18">
        <f t="shared" si="8"/>
        <v>48.174317334513781</v>
      </c>
      <c r="O65" s="18">
        <f t="shared" si="9"/>
        <v>4628777.5999999996</v>
      </c>
      <c r="P65" s="18">
        <f t="shared" si="10"/>
        <v>4888925</v>
      </c>
      <c r="Q65" s="18">
        <f t="shared" si="11"/>
        <v>50.919076231644389</v>
      </c>
      <c r="R65" s="6"/>
    </row>
    <row r="66" spans="1:18">
      <c r="A66" s="14">
        <v>0</v>
      </c>
      <c r="B66" s="15" t="s">
        <v>124</v>
      </c>
      <c r="C66" s="16" t="s">
        <v>125</v>
      </c>
      <c r="D66" s="17">
        <v>28000</v>
      </c>
      <c r="E66" s="17">
        <v>28000</v>
      </c>
      <c r="F66" s="17">
        <v>28000</v>
      </c>
      <c r="G66" s="17">
        <v>28000</v>
      </c>
      <c r="H66" s="17">
        <v>0</v>
      </c>
      <c r="I66" s="17">
        <v>28000</v>
      </c>
      <c r="J66" s="17">
        <v>0</v>
      </c>
      <c r="K66" s="17">
        <v>0</v>
      </c>
      <c r="L66" s="18">
        <f t="shared" si="6"/>
        <v>0</v>
      </c>
      <c r="M66" s="18">
        <f t="shared" si="7"/>
        <v>0</v>
      </c>
      <c r="N66" s="18">
        <f t="shared" si="8"/>
        <v>100</v>
      </c>
      <c r="O66" s="18">
        <f t="shared" si="9"/>
        <v>0</v>
      </c>
      <c r="P66" s="18">
        <f t="shared" si="10"/>
        <v>0</v>
      </c>
      <c r="Q66" s="18">
        <f t="shared" si="11"/>
        <v>100</v>
      </c>
      <c r="R66" s="6"/>
    </row>
    <row r="67" spans="1:18">
      <c r="A67" s="14">
        <v>1</v>
      </c>
      <c r="B67" s="15" t="s">
        <v>126</v>
      </c>
      <c r="C67" s="16" t="s">
        <v>127</v>
      </c>
      <c r="D67" s="17">
        <v>23808400</v>
      </c>
      <c r="E67" s="17">
        <v>23927400</v>
      </c>
      <c r="F67" s="17">
        <f>F68+F69+F70</f>
        <v>24180915</v>
      </c>
      <c r="G67" s="17">
        <v>6620270.0899999999</v>
      </c>
      <c r="H67" s="17">
        <v>0</v>
      </c>
      <c r="I67" s="17">
        <v>6040855.5600000005</v>
      </c>
      <c r="J67" s="17">
        <v>832929.53</v>
      </c>
      <c r="K67" s="17">
        <v>841723.73</v>
      </c>
      <c r="L67" s="18">
        <f t="shared" si="6"/>
        <v>17560644.91</v>
      </c>
      <c r="M67" s="18">
        <f t="shared" si="7"/>
        <v>17307129.91</v>
      </c>
      <c r="N67" s="18">
        <f t="shared" si="8"/>
        <v>27.378079324128141</v>
      </c>
      <c r="O67" s="18">
        <f t="shared" si="9"/>
        <v>17886544.439999998</v>
      </c>
      <c r="P67" s="18">
        <f t="shared" si="10"/>
        <v>18140059.439999998</v>
      </c>
      <c r="Q67" s="18">
        <f t="shared" si="11"/>
        <v>24.981914704220252</v>
      </c>
      <c r="R67" s="6"/>
    </row>
    <row r="68" spans="1:18" ht="25.5">
      <c r="A68" s="14">
        <v>0</v>
      </c>
      <c r="B68" s="15" t="s">
        <v>128</v>
      </c>
      <c r="C68" s="16" t="s">
        <v>129</v>
      </c>
      <c r="D68" s="17">
        <v>300000</v>
      </c>
      <c r="E68" s="17">
        <v>300000</v>
      </c>
      <c r="F68" s="17">
        <v>300000</v>
      </c>
      <c r="G68" s="17">
        <v>186816.29</v>
      </c>
      <c r="H68" s="17">
        <v>0</v>
      </c>
      <c r="I68" s="17">
        <v>175416.29</v>
      </c>
      <c r="J68" s="17">
        <v>11400</v>
      </c>
      <c r="K68" s="17">
        <v>11400</v>
      </c>
      <c r="L68" s="18">
        <f t="shared" si="6"/>
        <v>113183.70999999999</v>
      </c>
      <c r="M68" s="18">
        <f t="shared" si="7"/>
        <v>113183.70999999999</v>
      </c>
      <c r="N68" s="18">
        <f t="shared" si="8"/>
        <v>62.272096666666663</v>
      </c>
      <c r="O68" s="18">
        <f t="shared" si="9"/>
        <v>124583.70999999999</v>
      </c>
      <c r="P68" s="18">
        <f t="shared" si="10"/>
        <v>124583.70999999999</v>
      </c>
      <c r="Q68" s="18">
        <f t="shared" si="11"/>
        <v>58.472096666666673</v>
      </c>
      <c r="R68" s="6"/>
    </row>
    <row r="69" spans="1:18" ht="25.5">
      <c r="A69" s="14">
        <v>0</v>
      </c>
      <c r="B69" s="15" t="s">
        <v>130</v>
      </c>
      <c r="C69" s="16" t="s">
        <v>131</v>
      </c>
      <c r="D69" s="17">
        <v>23508400</v>
      </c>
      <c r="E69" s="17">
        <v>23523400</v>
      </c>
      <c r="F69" s="17">
        <v>23776915</v>
      </c>
      <c r="G69" s="17">
        <v>6402270.5999999996</v>
      </c>
      <c r="H69" s="17">
        <v>0</v>
      </c>
      <c r="I69" s="17">
        <v>5834256.0700000003</v>
      </c>
      <c r="J69" s="17">
        <v>821529.53</v>
      </c>
      <c r="K69" s="17">
        <v>830323.73</v>
      </c>
      <c r="L69" s="18">
        <f t="shared" si="6"/>
        <v>17374644.399999999</v>
      </c>
      <c r="M69" s="18">
        <f t="shared" si="7"/>
        <v>17121129.399999999</v>
      </c>
      <c r="N69" s="18">
        <f t="shared" si="8"/>
        <v>26.926414128998648</v>
      </c>
      <c r="O69" s="18">
        <f t="shared" si="9"/>
        <v>17689143.93</v>
      </c>
      <c r="P69" s="18">
        <f t="shared" si="10"/>
        <v>17942658.93</v>
      </c>
      <c r="Q69" s="18">
        <f t="shared" si="11"/>
        <v>24.537481292253432</v>
      </c>
      <c r="R69" s="6"/>
    </row>
    <row r="70" spans="1:18" ht="25.5">
      <c r="A70" s="14">
        <v>0</v>
      </c>
      <c r="B70" s="15" t="s">
        <v>132</v>
      </c>
      <c r="C70" s="16" t="s">
        <v>133</v>
      </c>
      <c r="D70" s="17">
        <v>0</v>
      </c>
      <c r="E70" s="17">
        <v>104000</v>
      </c>
      <c r="F70" s="17">
        <v>104000</v>
      </c>
      <c r="G70" s="17">
        <v>31183.200000000001</v>
      </c>
      <c r="H70" s="17">
        <v>0</v>
      </c>
      <c r="I70" s="17">
        <v>31183.200000000001</v>
      </c>
      <c r="J70" s="17">
        <v>0</v>
      </c>
      <c r="K70" s="17">
        <v>0</v>
      </c>
      <c r="L70" s="18">
        <f t="shared" si="6"/>
        <v>72816.800000000003</v>
      </c>
      <c r="M70" s="18">
        <f t="shared" si="7"/>
        <v>72816.800000000003</v>
      </c>
      <c r="N70" s="18">
        <f t="shared" si="8"/>
        <v>29.983846153846155</v>
      </c>
      <c r="O70" s="18">
        <f t="shared" si="9"/>
        <v>72816.800000000003</v>
      </c>
      <c r="P70" s="18">
        <f t="shared" si="10"/>
        <v>72816.800000000003</v>
      </c>
      <c r="Q70" s="18">
        <f t="shared" si="11"/>
        <v>29.983846153846155</v>
      </c>
      <c r="R70" s="6"/>
    </row>
    <row r="71" spans="1:18">
      <c r="A71" s="14">
        <v>1</v>
      </c>
      <c r="B71" s="15" t="s">
        <v>134</v>
      </c>
      <c r="C71" s="16" t="s">
        <v>135</v>
      </c>
      <c r="D71" s="17">
        <v>39516854</v>
      </c>
      <c r="E71" s="17">
        <v>30101854</v>
      </c>
      <c r="F71" s="17">
        <f>F72+F73+F74+F75</f>
        <v>30101854</v>
      </c>
      <c r="G71" s="17">
        <v>15405794.839999998</v>
      </c>
      <c r="H71" s="17">
        <v>0</v>
      </c>
      <c r="I71" s="17">
        <v>15294291.339999998</v>
      </c>
      <c r="J71" s="17">
        <v>111503.5</v>
      </c>
      <c r="K71" s="17">
        <v>388378.69</v>
      </c>
      <c r="L71" s="18">
        <f t="shared" si="6"/>
        <v>14696059.160000002</v>
      </c>
      <c r="M71" s="18">
        <f t="shared" si="7"/>
        <v>14696059.160000002</v>
      </c>
      <c r="N71" s="18">
        <f t="shared" si="8"/>
        <v>51.178890310211457</v>
      </c>
      <c r="O71" s="18">
        <f t="shared" si="9"/>
        <v>14807562.660000002</v>
      </c>
      <c r="P71" s="18">
        <f t="shared" si="10"/>
        <v>14807562.660000002</v>
      </c>
      <c r="Q71" s="18">
        <f t="shared" si="11"/>
        <v>50.808469604563221</v>
      </c>
      <c r="R71" s="6"/>
    </row>
    <row r="72" spans="1:18" ht="25.5">
      <c r="A72" s="14">
        <v>0</v>
      </c>
      <c r="B72" s="15" t="s">
        <v>136</v>
      </c>
      <c r="C72" s="16" t="s">
        <v>137</v>
      </c>
      <c r="D72" s="17">
        <v>197000</v>
      </c>
      <c r="E72" s="17">
        <v>197000</v>
      </c>
      <c r="F72" s="17">
        <v>197000</v>
      </c>
      <c r="G72" s="17">
        <v>104545.75</v>
      </c>
      <c r="H72" s="17">
        <v>0</v>
      </c>
      <c r="I72" s="17">
        <v>104545.75</v>
      </c>
      <c r="J72" s="17">
        <v>0</v>
      </c>
      <c r="K72" s="17">
        <v>0</v>
      </c>
      <c r="L72" s="18">
        <f t="shared" ref="L72:L93" si="12">F72-G72</f>
        <v>92454.25</v>
      </c>
      <c r="M72" s="18">
        <f t="shared" ref="M72:M93" si="13">E72-G72</f>
        <v>92454.25</v>
      </c>
      <c r="N72" s="18">
        <f t="shared" ref="N72:N93" si="14">IF(F72=0,0,(G72/F72)*100)</f>
        <v>53.068908629441623</v>
      </c>
      <c r="O72" s="18">
        <f t="shared" ref="O72:O93" si="15">E72-I72</f>
        <v>92454.25</v>
      </c>
      <c r="P72" s="18">
        <f t="shared" ref="P72:P93" si="16">F72-I72</f>
        <v>92454.25</v>
      </c>
      <c r="Q72" s="18">
        <f t="shared" ref="Q72:Q93" si="17">IF(F72=0,0,(I72/F72)*100)</f>
        <v>53.068908629441623</v>
      </c>
      <c r="R72" s="6"/>
    </row>
    <row r="73" spans="1:18" ht="25.5">
      <c r="A73" s="14">
        <v>0</v>
      </c>
      <c r="B73" s="15" t="s">
        <v>138</v>
      </c>
      <c r="C73" s="16" t="s">
        <v>139</v>
      </c>
      <c r="D73" s="17">
        <v>3528700</v>
      </c>
      <c r="E73" s="17">
        <v>3528700</v>
      </c>
      <c r="F73" s="17">
        <v>3528700</v>
      </c>
      <c r="G73" s="17">
        <v>1628209.01</v>
      </c>
      <c r="H73" s="17">
        <v>0</v>
      </c>
      <c r="I73" s="17">
        <v>1594397.53</v>
      </c>
      <c r="J73" s="17">
        <v>33811.480000000003</v>
      </c>
      <c r="K73" s="17">
        <v>36747.69</v>
      </c>
      <c r="L73" s="18">
        <f t="shared" si="12"/>
        <v>1900490.99</v>
      </c>
      <c r="M73" s="18">
        <f t="shared" si="13"/>
        <v>1900490.99</v>
      </c>
      <c r="N73" s="18">
        <f t="shared" si="14"/>
        <v>46.141893898602888</v>
      </c>
      <c r="O73" s="18">
        <f t="shared" si="15"/>
        <v>1934302.47</v>
      </c>
      <c r="P73" s="18">
        <f t="shared" si="16"/>
        <v>1934302.47</v>
      </c>
      <c r="Q73" s="18">
        <f t="shared" si="17"/>
        <v>45.183708731260808</v>
      </c>
      <c r="R73" s="6"/>
    </row>
    <row r="74" spans="1:18">
      <c r="A74" s="14">
        <v>0</v>
      </c>
      <c r="B74" s="15" t="s">
        <v>140</v>
      </c>
      <c r="C74" s="16" t="s">
        <v>141</v>
      </c>
      <c r="D74" s="17">
        <v>35680000</v>
      </c>
      <c r="E74" s="17">
        <v>26265000</v>
      </c>
      <c r="F74" s="17">
        <v>26265000</v>
      </c>
      <c r="G74" s="17">
        <v>13673040.079999998</v>
      </c>
      <c r="H74" s="17">
        <v>0</v>
      </c>
      <c r="I74" s="17">
        <v>13595348.059999999</v>
      </c>
      <c r="J74" s="17">
        <v>77692.02</v>
      </c>
      <c r="K74" s="17">
        <v>351631</v>
      </c>
      <c r="L74" s="18">
        <f t="shared" si="12"/>
        <v>12591959.920000002</v>
      </c>
      <c r="M74" s="18">
        <f t="shared" si="13"/>
        <v>12591959.920000002</v>
      </c>
      <c r="N74" s="18">
        <f t="shared" si="14"/>
        <v>52.058024290881399</v>
      </c>
      <c r="O74" s="18">
        <f t="shared" si="15"/>
        <v>12669651.940000001</v>
      </c>
      <c r="P74" s="18">
        <f t="shared" si="16"/>
        <v>12669651.940000001</v>
      </c>
      <c r="Q74" s="18">
        <f t="shared" si="17"/>
        <v>51.762223719779165</v>
      </c>
      <c r="R74" s="6"/>
    </row>
    <row r="75" spans="1:18" ht="25.5">
      <c r="A75" s="14">
        <v>0</v>
      </c>
      <c r="B75" s="15" t="s">
        <v>142</v>
      </c>
      <c r="C75" s="16" t="s">
        <v>139</v>
      </c>
      <c r="D75" s="17">
        <v>111154</v>
      </c>
      <c r="E75" s="17">
        <v>111154</v>
      </c>
      <c r="F75" s="17">
        <v>111154</v>
      </c>
      <c r="G75" s="17">
        <v>0</v>
      </c>
      <c r="H75" s="17">
        <v>0</v>
      </c>
      <c r="I75" s="17">
        <v>0</v>
      </c>
      <c r="J75" s="17">
        <v>0</v>
      </c>
      <c r="K75" s="17">
        <v>0</v>
      </c>
      <c r="L75" s="18">
        <f t="shared" si="12"/>
        <v>111154</v>
      </c>
      <c r="M75" s="18">
        <f t="shared" si="13"/>
        <v>111154</v>
      </c>
      <c r="N75" s="18">
        <f t="shared" si="14"/>
        <v>0</v>
      </c>
      <c r="O75" s="18">
        <f t="shared" si="15"/>
        <v>111154</v>
      </c>
      <c r="P75" s="18">
        <f t="shared" si="16"/>
        <v>111154</v>
      </c>
      <c r="Q75" s="18">
        <f t="shared" si="17"/>
        <v>0</v>
      </c>
      <c r="R75" s="6"/>
    </row>
    <row r="76" spans="1:18">
      <c r="A76" s="14">
        <v>1</v>
      </c>
      <c r="B76" s="15" t="s">
        <v>143</v>
      </c>
      <c r="C76" s="16" t="s">
        <v>144</v>
      </c>
      <c r="D76" s="17">
        <v>13473300</v>
      </c>
      <c r="E76" s="17">
        <v>23898233</v>
      </c>
      <c r="F76" s="17">
        <f>F77+F78+F79+F80+F81+F82+F83</f>
        <v>23898233</v>
      </c>
      <c r="G76" s="17">
        <v>21527627.84</v>
      </c>
      <c r="H76" s="17">
        <v>0</v>
      </c>
      <c r="I76" s="17">
        <v>21511697.84</v>
      </c>
      <c r="J76" s="17">
        <v>15930</v>
      </c>
      <c r="K76" s="17">
        <v>171660</v>
      </c>
      <c r="L76" s="18">
        <f t="shared" si="12"/>
        <v>2370605.16</v>
      </c>
      <c r="M76" s="18">
        <f t="shared" si="13"/>
        <v>2370605.16</v>
      </c>
      <c r="N76" s="18">
        <f t="shared" si="14"/>
        <v>90.080416573057931</v>
      </c>
      <c r="O76" s="18">
        <f t="shared" si="15"/>
        <v>2386535.16</v>
      </c>
      <c r="P76" s="18">
        <f t="shared" si="16"/>
        <v>2386535.16</v>
      </c>
      <c r="Q76" s="18">
        <f t="shared" si="17"/>
        <v>90.013758925189151</v>
      </c>
      <c r="R76" s="6"/>
    </row>
    <row r="77" spans="1:18" ht="25.5">
      <c r="A77" s="14">
        <v>0</v>
      </c>
      <c r="B77" s="15" t="s">
        <v>145</v>
      </c>
      <c r="C77" s="16" t="s">
        <v>146</v>
      </c>
      <c r="D77" s="17">
        <v>120000</v>
      </c>
      <c r="E77" s="17">
        <v>120000</v>
      </c>
      <c r="F77" s="17">
        <v>120000</v>
      </c>
      <c r="G77" s="17">
        <v>48189.82</v>
      </c>
      <c r="H77" s="17">
        <v>0</v>
      </c>
      <c r="I77" s="17">
        <v>36189.82</v>
      </c>
      <c r="J77" s="17">
        <v>12000</v>
      </c>
      <c r="K77" s="17">
        <v>12000</v>
      </c>
      <c r="L77" s="18">
        <f t="shared" si="12"/>
        <v>71810.179999999993</v>
      </c>
      <c r="M77" s="18">
        <f t="shared" si="13"/>
        <v>71810.179999999993</v>
      </c>
      <c r="N77" s="18">
        <f t="shared" si="14"/>
        <v>40.158183333333334</v>
      </c>
      <c r="O77" s="18">
        <f t="shared" si="15"/>
        <v>83810.179999999993</v>
      </c>
      <c r="P77" s="18">
        <f t="shared" si="16"/>
        <v>83810.179999999993</v>
      </c>
      <c r="Q77" s="18">
        <f t="shared" si="17"/>
        <v>30.158183333333334</v>
      </c>
      <c r="R77" s="6"/>
    </row>
    <row r="78" spans="1:18" ht="25.5">
      <c r="A78" s="14">
        <v>0</v>
      </c>
      <c r="B78" s="15" t="s">
        <v>147</v>
      </c>
      <c r="C78" s="16" t="s">
        <v>148</v>
      </c>
      <c r="D78" s="17">
        <v>53500</v>
      </c>
      <c r="E78" s="17">
        <v>53500</v>
      </c>
      <c r="F78" s="17">
        <v>53500</v>
      </c>
      <c r="G78" s="17">
        <v>53245</v>
      </c>
      <c r="H78" s="17">
        <v>0</v>
      </c>
      <c r="I78" s="17">
        <v>53245</v>
      </c>
      <c r="J78" s="17">
        <v>0</v>
      </c>
      <c r="K78" s="17">
        <v>0</v>
      </c>
      <c r="L78" s="18">
        <f t="shared" si="12"/>
        <v>255</v>
      </c>
      <c r="M78" s="18">
        <f t="shared" si="13"/>
        <v>255</v>
      </c>
      <c r="N78" s="18">
        <f t="shared" si="14"/>
        <v>99.523364485981318</v>
      </c>
      <c r="O78" s="18">
        <f t="shared" si="15"/>
        <v>255</v>
      </c>
      <c r="P78" s="18">
        <f t="shared" si="16"/>
        <v>255</v>
      </c>
      <c r="Q78" s="18">
        <f t="shared" si="17"/>
        <v>99.523364485981318</v>
      </c>
      <c r="R78" s="6"/>
    </row>
    <row r="79" spans="1:18">
      <c r="A79" s="14">
        <v>0</v>
      </c>
      <c r="B79" s="15" t="s">
        <v>149</v>
      </c>
      <c r="C79" s="16" t="s">
        <v>150</v>
      </c>
      <c r="D79" s="17">
        <v>478800</v>
      </c>
      <c r="E79" s="17">
        <v>1403733</v>
      </c>
      <c r="F79" s="17">
        <v>1403733</v>
      </c>
      <c r="G79" s="17">
        <v>473277</v>
      </c>
      <c r="H79" s="17">
        <v>0</v>
      </c>
      <c r="I79" s="17">
        <v>469347</v>
      </c>
      <c r="J79" s="17">
        <v>3930</v>
      </c>
      <c r="K79" s="17">
        <v>159660</v>
      </c>
      <c r="L79" s="18">
        <f t="shared" si="12"/>
        <v>930456</v>
      </c>
      <c r="M79" s="18">
        <f t="shared" si="13"/>
        <v>930456</v>
      </c>
      <c r="N79" s="18">
        <f t="shared" si="14"/>
        <v>33.715599761493102</v>
      </c>
      <c r="O79" s="18">
        <f t="shared" si="15"/>
        <v>934386</v>
      </c>
      <c r="P79" s="18">
        <f t="shared" si="16"/>
        <v>934386</v>
      </c>
      <c r="Q79" s="18">
        <f t="shared" si="17"/>
        <v>33.435631989844225</v>
      </c>
      <c r="R79" s="6"/>
    </row>
    <row r="80" spans="1:18">
      <c r="A80" s="14">
        <v>0</v>
      </c>
      <c r="B80" s="15" t="s">
        <v>151</v>
      </c>
      <c r="C80" s="16" t="s">
        <v>152</v>
      </c>
      <c r="D80" s="17">
        <v>300000</v>
      </c>
      <c r="E80" s="17">
        <v>300000</v>
      </c>
      <c r="F80" s="17">
        <v>300000</v>
      </c>
      <c r="G80" s="17">
        <v>299725</v>
      </c>
      <c r="H80" s="17">
        <v>0</v>
      </c>
      <c r="I80" s="17">
        <v>299725</v>
      </c>
      <c r="J80" s="17">
        <v>0</v>
      </c>
      <c r="K80" s="17">
        <v>0</v>
      </c>
      <c r="L80" s="18">
        <f t="shared" si="12"/>
        <v>275</v>
      </c>
      <c r="M80" s="18">
        <f t="shared" si="13"/>
        <v>275</v>
      </c>
      <c r="N80" s="18">
        <f t="shared" si="14"/>
        <v>99.908333333333331</v>
      </c>
      <c r="O80" s="18">
        <f t="shared" si="15"/>
        <v>275</v>
      </c>
      <c r="P80" s="18">
        <f t="shared" si="16"/>
        <v>275</v>
      </c>
      <c r="Q80" s="18">
        <f t="shared" si="17"/>
        <v>99.908333333333331</v>
      </c>
      <c r="R80" s="6"/>
    </row>
    <row r="81" spans="1:18" ht="38.25">
      <c r="A81" s="14">
        <v>0</v>
      </c>
      <c r="B81" s="15" t="s">
        <v>153</v>
      </c>
      <c r="C81" s="16" t="s">
        <v>154</v>
      </c>
      <c r="D81" s="17">
        <v>0</v>
      </c>
      <c r="E81" s="17">
        <v>9500000</v>
      </c>
      <c r="F81" s="17">
        <v>9500000</v>
      </c>
      <c r="G81" s="17">
        <v>9475191.0199999996</v>
      </c>
      <c r="H81" s="17">
        <v>0</v>
      </c>
      <c r="I81" s="17">
        <v>9475191.0199999996</v>
      </c>
      <c r="J81" s="17">
        <v>0</v>
      </c>
      <c r="K81" s="17">
        <v>0</v>
      </c>
      <c r="L81" s="18">
        <f t="shared" si="12"/>
        <v>24808.980000000447</v>
      </c>
      <c r="M81" s="18">
        <f t="shared" si="13"/>
        <v>24808.980000000447</v>
      </c>
      <c r="N81" s="18">
        <f t="shared" si="14"/>
        <v>99.73885284210526</v>
      </c>
      <c r="O81" s="18">
        <f t="shared" si="15"/>
        <v>24808.980000000447</v>
      </c>
      <c r="P81" s="18">
        <f t="shared" si="16"/>
        <v>24808.980000000447</v>
      </c>
      <c r="Q81" s="18">
        <f t="shared" si="17"/>
        <v>99.73885284210526</v>
      </c>
      <c r="R81" s="6"/>
    </row>
    <row r="82" spans="1:18" ht="25.5">
      <c r="A82" s="14">
        <v>0</v>
      </c>
      <c r="B82" s="15" t="s">
        <v>155</v>
      </c>
      <c r="C82" s="16" t="s">
        <v>156</v>
      </c>
      <c r="D82" s="17">
        <v>11800000</v>
      </c>
      <c r="E82" s="17">
        <v>11800000</v>
      </c>
      <c r="F82" s="17">
        <v>11800000</v>
      </c>
      <c r="G82" s="17">
        <v>11178000</v>
      </c>
      <c r="H82" s="17">
        <v>0</v>
      </c>
      <c r="I82" s="17">
        <v>11178000</v>
      </c>
      <c r="J82" s="17">
        <v>0</v>
      </c>
      <c r="K82" s="17">
        <v>0</v>
      </c>
      <c r="L82" s="18">
        <f t="shared" si="12"/>
        <v>622000</v>
      </c>
      <c r="M82" s="18">
        <f t="shared" si="13"/>
        <v>622000</v>
      </c>
      <c r="N82" s="18">
        <f t="shared" si="14"/>
        <v>94.728813559322035</v>
      </c>
      <c r="O82" s="18">
        <f t="shared" si="15"/>
        <v>622000</v>
      </c>
      <c r="P82" s="18">
        <f t="shared" si="16"/>
        <v>622000</v>
      </c>
      <c r="Q82" s="18">
        <f t="shared" si="17"/>
        <v>94.728813559322035</v>
      </c>
      <c r="R82" s="6"/>
    </row>
    <row r="83" spans="1:18">
      <c r="A83" s="14">
        <v>0</v>
      </c>
      <c r="B83" s="15" t="s">
        <v>157</v>
      </c>
      <c r="C83" s="16" t="s">
        <v>158</v>
      </c>
      <c r="D83" s="17">
        <v>721000</v>
      </c>
      <c r="E83" s="17">
        <v>721000</v>
      </c>
      <c r="F83" s="17">
        <v>721000</v>
      </c>
      <c r="G83" s="17">
        <v>0</v>
      </c>
      <c r="H83" s="17">
        <v>0</v>
      </c>
      <c r="I83" s="17">
        <v>0</v>
      </c>
      <c r="J83" s="17">
        <v>0</v>
      </c>
      <c r="K83" s="17">
        <v>0</v>
      </c>
      <c r="L83" s="18">
        <f t="shared" si="12"/>
        <v>721000</v>
      </c>
      <c r="M83" s="18">
        <f t="shared" si="13"/>
        <v>721000</v>
      </c>
      <c r="N83" s="18">
        <f t="shared" si="14"/>
        <v>0</v>
      </c>
      <c r="O83" s="18">
        <f t="shared" si="15"/>
        <v>721000</v>
      </c>
      <c r="P83" s="18">
        <f t="shared" si="16"/>
        <v>721000</v>
      </c>
      <c r="Q83" s="18">
        <f t="shared" si="17"/>
        <v>0</v>
      </c>
      <c r="R83" s="6"/>
    </row>
    <row r="84" spans="1:18">
      <c r="A84" s="14">
        <v>1</v>
      </c>
      <c r="B84" s="15" t="s">
        <v>159</v>
      </c>
      <c r="C84" s="16" t="s">
        <v>160</v>
      </c>
      <c r="D84" s="17">
        <v>22953000</v>
      </c>
      <c r="E84" s="17">
        <v>57953000</v>
      </c>
      <c r="F84" s="17">
        <f>F85+F86+F87+F88+F89+F90</f>
        <v>57943000</v>
      </c>
      <c r="G84" s="17">
        <v>33827215.960000001</v>
      </c>
      <c r="H84" s="17">
        <v>0</v>
      </c>
      <c r="I84" s="17">
        <v>33638892.369999997</v>
      </c>
      <c r="J84" s="17">
        <v>188323.59</v>
      </c>
      <c r="K84" s="17">
        <v>332517.46999999997</v>
      </c>
      <c r="L84" s="18">
        <f t="shared" si="12"/>
        <v>24115784.039999999</v>
      </c>
      <c r="M84" s="18">
        <f t="shared" si="13"/>
        <v>24125784.039999999</v>
      </c>
      <c r="N84" s="18">
        <f t="shared" si="14"/>
        <v>58.380159743195904</v>
      </c>
      <c r="O84" s="18">
        <f t="shared" si="15"/>
        <v>24314107.630000003</v>
      </c>
      <c r="P84" s="18">
        <f t="shared" si="16"/>
        <v>24304107.630000003</v>
      </c>
      <c r="Q84" s="18">
        <f t="shared" si="17"/>
        <v>58.055144486823252</v>
      </c>
      <c r="R84" s="6"/>
    </row>
    <row r="85" spans="1:18" ht="25.5">
      <c r="A85" s="14">
        <v>0</v>
      </c>
      <c r="B85" s="15" t="s">
        <v>161</v>
      </c>
      <c r="C85" s="16" t="s">
        <v>162</v>
      </c>
      <c r="D85" s="17">
        <v>600000</v>
      </c>
      <c r="E85" s="17">
        <v>600000</v>
      </c>
      <c r="F85" s="17">
        <v>600000</v>
      </c>
      <c r="G85" s="17">
        <v>102750</v>
      </c>
      <c r="H85" s="17">
        <v>0</v>
      </c>
      <c r="I85" s="17">
        <v>102750</v>
      </c>
      <c r="J85" s="17">
        <v>0</v>
      </c>
      <c r="K85" s="17">
        <v>0</v>
      </c>
      <c r="L85" s="18">
        <f t="shared" si="12"/>
        <v>497250</v>
      </c>
      <c r="M85" s="18">
        <f t="shared" si="13"/>
        <v>497250</v>
      </c>
      <c r="N85" s="18">
        <f t="shared" si="14"/>
        <v>17.125</v>
      </c>
      <c r="O85" s="18">
        <f t="shared" si="15"/>
        <v>497250</v>
      </c>
      <c r="P85" s="18">
        <f t="shared" si="16"/>
        <v>497250</v>
      </c>
      <c r="Q85" s="18">
        <f t="shared" si="17"/>
        <v>17.125</v>
      </c>
      <c r="R85" s="6"/>
    </row>
    <row r="86" spans="1:18">
      <c r="A86" s="14">
        <v>0</v>
      </c>
      <c r="B86" s="15" t="s">
        <v>163</v>
      </c>
      <c r="C86" s="16" t="s">
        <v>164</v>
      </c>
      <c r="D86" s="17">
        <v>50000</v>
      </c>
      <c r="E86" s="17">
        <v>50000</v>
      </c>
      <c r="F86" s="17">
        <v>50000</v>
      </c>
      <c r="G86" s="17">
        <v>0</v>
      </c>
      <c r="H86" s="17">
        <v>0</v>
      </c>
      <c r="I86" s="17">
        <v>0</v>
      </c>
      <c r="J86" s="17">
        <v>0</v>
      </c>
      <c r="K86" s="17">
        <v>0</v>
      </c>
      <c r="L86" s="18">
        <f t="shared" si="12"/>
        <v>50000</v>
      </c>
      <c r="M86" s="18">
        <f t="shared" si="13"/>
        <v>50000</v>
      </c>
      <c r="N86" s="18">
        <f t="shared" si="14"/>
        <v>0</v>
      </c>
      <c r="O86" s="18">
        <f t="shared" si="15"/>
        <v>50000</v>
      </c>
      <c r="P86" s="18">
        <f t="shared" si="16"/>
        <v>50000</v>
      </c>
      <c r="Q86" s="18">
        <f t="shared" si="17"/>
        <v>0</v>
      </c>
      <c r="R86" s="6"/>
    </row>
    <row r="87" spans="1:18">
      <c r="A87" s="14">
        <v>0</v>
      </c>
      <c r="B87" s="15" t="s">
        <v>165</v>
      </c>
      <c r="C87" s="16" t="s">
        <v>166</v>
      </c>
      <c r="D87" s="17">
        <v>19500000</v>
      </c>
      <c r="E87" s="17">
        <v>54500000</v>
      </c>
      <c r="F87" s="17">
        <v>54500000</v>
      </c>
      <c r="G87" s="17">
        <v>32195065.350000001</v>
      </c>
      <c r="H87" s="17">
        <v>0</v>
      </c>
      <c r="I87" s="17">
        <v>32007421.82</v>
      </c>
      <c r="J87" s="17">
        <v>187643.53</v>
      </c>
      <c r="K87" s="17">
        <v>187643.53</v>
      </c>
      <c r="L87" s="18">
        <f t="shared" si="12"/>
        <v>22304934.649999999</v>
      </c>
      <c r="M87" s="18">
        <f t="shared" si="13"/>
        <v>22304934.649999999</v>
      </c>
      <c r="N87" s="18">
        <f t="shared" si="14"/>
        <v>59.073514403669726</v>
      </c>
      <c r="O87" s="18">
        <f t="shared" si="15"/>
        <v>22492578.18</v>
      </c>
      <c r="P87" s="18">
        <f t="shared" si="16"/>
        <v>22492578.18</v>
      </c>
      <c r="Q87" s="18">
        <f t="shared" si="17"/>
        <v>58.729214348623849</v>
      </c>
      <c r="R87" s="6"/>
    </row>
    <row r="88" spans="1:18" ht="25.5">
      <c r="A88" s="14">
        <v>0</v>
      </c>
      <c r="B88" s="15" t="s">
        <v>167</v>
      </c>
      <c r="C88" s="16" t="s">
        <v>168</v>
      </c>
      <c r="D88" s="17">
        <v>143000</v>
      </c>
      <c r="E88" s="17">
        <v>143000</v>
      </c>
      <c r="F88" s="17">
        <v>143000</v>
      </c>
      <c r="G88" s="17">
        <v>0</v>
      </c>
      <c r="H88" s="17">
        <v>0</v>
      </c>
      <c r="I88" s="17">
        <v>0</v>
      </c>
      <c r="J88" s="17">
        <v>0</v>
      </c>
      <c r="K88" s="17">
        <v>0</v>
      </c>
      <c r="L88" s="18">
        <f t="shared" si="12"/>
        <v>143000</v>
      </c>
      <c r="M88" s="18">
        <f t="shared" si="13"/>
        <v>143000</v>
      </c>
      <c r="N88" s="18">
        <f t="shared" si="14"/>
        <v>0</v>
      </c>
      <c r="O88" s="18">
        <f t="shared" si="15"/>
        <v>143000</v>
      </c>
      <c r="P88" s="18">
        <f t="shared" si="16"/>
        <v>143000</v>
      </c>
      <c r="Q88" s="18">
        <f t="shared" si="17"/>
        <v>0</v>
      </c>
      <c r="R88" s="6"/>
    </row>
    <row r="89" spans="1:18">
      <c r="A89" s="14">
        <v>0</v>
      </c>
      <c r="B89" s="15" t="s">
        <v>169</v>
      </c>
      <c r="C89" s="16" t="s">
        <v>170</v>
      </c>
      <c r="D89" s="17">
        <v>2650000</v>
      </c>
      <c r="E89" s="17">
        <v>2650000</v>
      </c>
      <c r="F89" s="17">
        <v>2650000</v>
      </c>
      <c r="G89" s="17">
        <v>1529400.61</v>
      </c>
      <c r="H89" s="17">
        <v>0</v>
      </c>
      <c r="I89" s="17">
        <v>1528720.55</v>
      </c>
      <c r="J89" s="17">
        <v>680.06</v>
      </c>
      <c r="K89" s="17">
        <v>144873.94</v>
      </c>
      <c r="L89" s="18">
        <f t="shared" si="12"/>
        <v>1120599.3899999999</v>
      </c>
      <c r="M89" s="18">
        <f t="shared" si="13"/>
        <v>1120599.3899999999</v>
      </c>
      <c r="N89" s="18">
        <f t="shared" si="14"/>
        <v>57.713230566037744</v>
      </c>
      <c r="O89" s="18">
        <f t="shared" si="15"/>
        <v>1121279.45</v>
      </c>
      <c r="P89" s="18">
        <f t="shared" si="16"/>
        <v>1121279.45</v>
      </c>
      <c r="Q89" s="18">
        <f t="shared" si="17"/>
        <v>57.687567924528302</v>
      </c>
      <c r="R89" s="6"/>
    </row>
    <row r="90" spans="1:18">
      <c r="A90" s="14">
        <v>0</v>
      </c>
      <c r="B90" s="15" t="s">
        <v>171</v>
      </c>
      <c r="C90" s="16" t="s">
        <v>172</v>
      </c>
      <c r="D90" s="17">
        <v>10000</v>
      </c>
      <c r="E90" s="17">
        <v>10000</v>
      </c>
      <c r="F90" s="17">
        <v>0</v>
      </c>
      <c r="G90" s="17">
        <v>0</v>
      </c>
      <c r="H90" s="17">
        <v>0</v>
      </c>
      <c r="I90" s="17">
        <v>0</v>
      </c>
      <c r="J90" s="17">
        <v>0</v>
      </c>
      <c r="K90" s="17">
        <v>0</v>
      </c>
      <c r="L90" s="18">
        <f t="shared" si="12"/>
        <v>0</v>
      </c>
      <c r="M90" s="18">
        <f t="shared" si="13"/>
        <v>10000</v>
      </c>
      <c r="N90" s="18">
        <f t="shared" si="14"/>
        <v>0</v>
      </c>
      <c r="O90" s="18">
        <f t="shared" si="15"/>
        <v>10000</v>
      </c>
      <c r="P90" s="18">
        <f t="shared" si="16"/>
        <v>0</v>
      </c>
      <c r="Q90" s="18">
        <f t="shared" si="17"/>
        <v>0</v>
      </c>
      <c r="R90" s="6"/>
    </row>
    <row r="91" spans="1:18">
      <c r="A91" s="14">
        <v>1</v>
      </c>
      <c r="B91" s="15" t="s">
        <v>173</v>
      </c>
      <c r="C91" s="16" t="s">
        <v>174</v>
      </c>
      <c r="D91" s="17">
        <v>0</v>
      </c>
      <c r="E91" s="17">
        <v>25000000</v>
      </c>
      <c r="F91" s="17">
        <v>0</v>
      </c>
      <c r="G91" s="17">
        <v>22764647.199999999</v>
      </c>
      <c r="H91" s="17">
        <v>0</v>
      </c>
      <c r="I91" s="17">
        <v>22584647.199999999</v>
      </c>
      <c r="J91" s="17">
        <v>180000</v>
      </c>
      <c r="K91" s="17">
        <v>0</v>
      </c>
      <c r="L91" s="18">
        <f t="shared" si="12"/>
        <v>-22764647.199999999</v>
      </c>
      <c r="M91" s="18">
        <f t="shared" si="13"/>
        <v>2235352.8000000007</v>
      </c>
      <c r="N91" s="18">
        <f t="shared" si="14"/>
        <v>0</v>
      </c>
      <c r="O91" s="18">
        <f t="shared" si="15"/>
        <v>2415352.8000000007</v>
      </c>
      <c r="P91" s="18">
        <f t="shared" si="16"/>
        <v>-22584647.199999999</v>
      </c>
      <c r="Q91" s="18">
        <f t="shared" si="17"/>
        <v>0</v>
      </c>
      <c r="R91" s="6"/>
    </row>
    <row r="92" spans="1:18" ht="38.25">
      <c r="A92" s="14">
        <v>0</v>
      </c>
      <c r="B92" s="15" t="s">
        <v>175</v>
      </c>
      <c r="C92" s="16" t="s">
        <v>176</v>
      </c>
      <c r="D92" s="17">
        <v>0</v>
      </c>
      <c r="E92" s="17">
        <v>25000000</v>
      </c>
      <c r="F92" s="17">
        <v>0</v>
      </c>
      <c r="G92" s="17">
        <v>22764647.199999999</v>
      </c>
      <c r="H92" s="17">
        <v>0</v>
      </c>
      <c r="I92" s="17">
        <v>22584647.199999999</v>
      </c>
      <c r="J92" s="17">
        <v>180000</v>
      </c>
      <c r="K92" s="17">
        <v>0</v>
      </c>
      <c r="L92" s="18">
        <f t="shared" si="12"/>
        <v>-22764647.199999999</v>
      </c>
      <c r="M92" s="18">
        <f t="shared" si="13"/>
        <v>2235352.8000000007</v>
      </c>
      <c r="N92" s="18">
        <f t="shared" si="14"/>
        <v>0</v>
      </c>
      <c r="O92" s="18">
        <f t="shared" si="15"/>
        <v>2415352.8000000007</v>
      </c>
      <c r="P92" s="18">
        <f t="shared" si="16"/>
        <v>-22584647.199999999</v>
      </c>
      <c r="Q92" s="18">
        <f t="shared" si="17"/>
        <v>0</v>
      </c>
      <c r="R92" s="6"/>
    </row>
    <row r="93" spans="1:18">
      <c r="A93" s="14">
        <v>1</v>
      </c>
      <c r="B93" s="15" t="s">
        <v>177</v>
      </c>
      <c r="C93" s="16" t="s">
        <v>178</v>
      </c>
      <c r="D93" s="17">
        <v>573630301</v>
      </c>
      <c r="E93" s="17">
        <v>688969629.84000015</v>
      </c>
      <c r="F93" s="17">
        <f>F8+F17+F35+F41+F62+F67+F71+F76+F84+F91</f>
        <v>672266220.27999997</v>
      </c>
      <c r="G93" s="17">
        <v>374774375.56999999</v>
      </c>
      <c r="H93" s="17">
        <v>34034.480000000003</v>
      </c>
      <c r="I93" s="17">
        <v>386959213.71999979</v>
      </c>
      <c r="J93" s="17">
        <v>2155003.7000000002</v>
      </c>
      <c r="K93" s="17">
        <v>3025424.5599999996</v>
      </c>
      <c r="L93" s="18">
        <f t="shared" si="12"/>
        <v>297491844.70999998</v>
      </c>
      <c r="M93" s="18">
        <f t="shared" si="13"/>
        <v>314195254.27000016</v>
      </c>
      <c r="N93" s="18">
        <f t="shared" si="14"/>
        <v>55.747911209030534</v>
      </c>
      <c r="O93" s="18">
        <f t="shared" si="15"/>
        <v>302010416.12000036</v>
      </c>
      <c r="P93" s="18">
        <f t="shared" si="16"/>
        <v>285307006.56000018</v>
      </c>
      <c r="Q93" s="18">
        <f t="shared" si="17"/>
        <v>57.56041312901764</v>
      </c>
      <c r="R93" s="6"/>
    </row>
    <row r="95" spans="1:18">
      <c r="B95" s="11"/>
      <c r="C95" s="9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</row>
    <row r="103" hidden="1"/>
  </sheetData>
  <mergeCells count="3">
    <mergeCell ref="B2:Q2"/>
    <mergeCell ref="B4:Q4"/>
    <mergeCell ref="C3:F3"/>
  </mergeCells>
  <conditionalFormatting sqref="B8:B93">
    <cfRule type="expression" dxfId="95" priority="49" stopIfTrue="1">
      <formula>A8=1</formula>
    </cfRule>
    <cfRule type="expression" dxfId="94" priority="50" stopIfTrue="1">
      <formula>A8=2</formula>
    </cfRule>
    <cfRule type="expression" dxfId="93" priority="51" stopIfTrue="1">
      <formula>A8=3</formula>
    </cfRule>
  </conditionalFormatting>
  <conditionalFormatting sqref="C8:C93">
    <cfRule type="expression" dxfId="92" priority="52" stopIfTrue="1">
      <formula>A8=1</formula>
    </cfRule>
    <cfRule type="expression" dxfId="91" priority="53" stopIfTrue="1">
      <formula>A8=2</formula>
    </cfRule>
    <cfRule type="expression" dxfId="90" priority="54" stopIfTrue="1">
      <formula>A8=3</formula>
    </cfRule>
  </conditionalFormatting>
  <conditionalFormatting sqref="D8:D93">
    <cfRule type="expression" dxfId="89" priority="55" stopIfTrue="1">
      <formula>A8=1</formula>
    </cfRule>
    <cfRule type="expression" dxfId="88" priority="56" stopIfTrue="1">
      <formula>A8=2</formula>
    </cfRule>
    <cfRule type="expression" dxfId="87" priority="57" stopIfTrue="1">
      <formula>A8=3</formula>
    </cfRule>
  </conditionalFormatting>
  <conditionalFormatting sqref="E8:E93">
    <cfRule type="expression" dxfId="86" priority="58" stopIfTrue="1">
      <formula>A8=1</formula>
    </cfRule>
    <cfRule type="expression" dxfId="85" priority="59" stopIfTrue="1">
      <formula>A8=2</formula>
    </cfRule>
    <cfRule type="expression" dxfId="84" priority="60" stopIfTrue="1">
      <formula>A8=3</formula>
    </cfRule>
  </conditionalFormatting>
  <conditionalFormatting sqref="F8:F93">
    <cfRule type="expression" dxfId="83" priority="61" stopIfTrue="1">
      <formula>A8=1</formula>
    </cfRule>
    <cfRule type="expression" dxfId="82" priority="62" stopIfTrue="1">
      <formula>A8=2</formula>
    </cfRule>
    <cfRule type="expression" dxfId="81" priority="63" stopIfTrue="1">
      <formula>A8=3</formula>
    </cfRule>
  </conditionalFormatting>
  <conditionalFormatting sqref="G8:G93">
    <cfRule type="expression" dxfId="80" priority="64" stopIfTrue="1">
      <formula>A8=1</formula>
    </cfRule>
    <cfRule type="expression" dxfId="79" priority="65" stopIfTrue="1">
      <formula>A8=2</formula>
    </cfRule>
    <cfRule type="expression" dxfId="78" priority="66" stopIfTrue="1">
      <formula>A8=3</formula>
    </cfRule>
  </conditionalFormatting>
  <conditionalFormatting sqref="H8:H93">
    <cfRule type="expression" dxfId="77" priority="67" stopIfTrue="1">
      <formula>A8=1</formula>
    </cfRule>
    <cfRule type="expression" dxfId="76" priority="68" stopIfTrue="1">
      <formula>A8=2</formula>
    </cfRule>
    <cfRule type="expression" dxfId="75" priority="69" stopIfTrue="1">
      <formula>A8=3</formula>
    </cfRule>
  </conditionalFormatting>
  <conditionalFormatting sqref="I8:I93">
    <cfRule type="expression" dxfId="74" priority="70" stopIfTrue="1">
      <formula>A8=1</formula>
    </cfRule>
    <cfRule type="expression" dxfId="73" priority="71" stopIfTrue="1">
      <formula>A8=2</formula>
    </cfRule>
    <cfRule type="expression" dxfId="72" priority="72" stopIfTrue="1">
      <formula>A8=3</formula>
    </cfRule>
  </conditionalFormatting>
  <conditionalFormatting sqref="J8:J93">
    <cfRule type="expression" dxfId="71" priority="73" stopIfTrue="1">
      <formula>A8=1</formula>
    </cfRule>
    <cfRule type="expression" dxfId="70" priority="74" stopIfTrue="1">
      <formula>A8=2</formula>
    </cfRule>
    <cfRule type="expression" dxfId="69" priority="75" stopIfTrue="1">
      <formula>A8=3</formula>
    </cfRule>
  </conditionalFormatting>
  <conditionalFormatting sqref="K8:K93">
    <cfRule type="expression" dxfId="68" priority="76" stopIfTrue="1">
      <formula>A8=1</formula>
    </cfRule>
    <cfRule type="expression" dxfId="67" priority="77" stopIfTrue="1">
      <formula>A8=2</formula>
    </cfRule>
    <cfRule type="expression" dxfId="66" priority="78" stopIfTrue="1">
      <formula>A8=3</formula>
    </cfRule>
  </conditionalFormatting>
  <conditionalFormatting sqref="L8:L93">
    <cfRule type="expression" dxfId="65" priority="79" stopIfTrue="1">
      <formula>A8=1</formula>
    </cfRule>
    <cfRule type="expression" dxfId="64" priority="80" stopIfTrue="1">
      <formula>A8=2</formula>
    </cfRule>
    <cfRule type="expression" dxfId="63" priority="81" stopIfTrue="1">
      <formula>A8=3</formula>
    </cfRule>
  </conditionalFormatting>
  <conditionalFormatting sqref="M8:M93">
    <cfRule type="expression" dxfId="62" priority="82" stopIfTrue="1">
      <formula>A8=1</formula>
    </cfRule>
    <cfRule type="expression" dxfId="61" priority="83" stopIfTrue="1">
      <formula>A8=2</formula>
    </cfRule>
    <cfRule type="expression" dxfId="60" priority="84" stopIfTrue="1">
      <formula>A8=3</formula>
    </cfRule>
  </conditionalFormatting>
  <conditionalFormatting sqref="N8:N93">
    <cfRule type="expression" dxfId="59" priority="85" stopIfTrue="1">
      <formula>A8=1</formula>
    </cfRule>
    <cfRule type="expression" dxfId="58" priority="86" stopIfTrue="1">
      <formula>A8=2</formula>
    </cfRule>
    <cfRule type="expression" dxfId="57" priority="87" stopIfTrue="1">
      <formula>A8=3</formula>
    </cfRule>
  </conditionalFormatting>
  <conditionalFormatting sqref="O8:O93">
    <cfRule type="expression" dxfId="56" priority="88" stopIfTrue="1">
      <formula>A8=1</formula>
    </cfRule>
    <cfRule type="expression" dxfId="55" priority="89" stopIfTrue="1">
      <formula>A8=2</formula>
    </cfRule>
    <cfRule type="expression" dxfId="54" priority="90" stopIfTrue="1">
      <formula>A8=3</formula>
    </cfRule>
  </conditionalFormatting>
  <conditionalFormatting sqref="P8:P93">
    <cfRule type="expression" dxfId="53" priority="91" stopIfTrue="1">
      <formula>A8=1</formula>
    </cfRule>
    <cfRule type="expression" dxfId="52" priority="92" stopIfTrue="1">
      <formula>A8=2</formula>
    </cfRule>
    <cfRule type="expression" dxfId="51" priority="93" stopIfTrue="1">
      <formula>A8=3</formula>
    </cfRule>
  </conditionalFormatting>
  <conditionalFormatting sqref="Q8:Q93">
    <cfRule type="expression" dxfId="50" priority="94" stopIfTrue="1">
      <formula>A8=1</formula>
    </cfRule>
    <cfRule type="expression" dxfId="49" priority="95" stopIfTrue="1">
      <formula>A8=2</formula>
    </cfRule>
    <cfRule type="expression" dxfId="48" priority="96" stopIfTrue="1">
      <formula>A8=3</formula>
    </cfRule>
  </conditionalFormatting>
  <conditionalFormatting sqref="B95:B104">
    <cfRule type="expression" dxfId="47" priority="46" stopIfTrue="1">
      <formula>A95=1</formula>
    </cfRule>
    <cfRule type="expression" dxfId="46" priority="47" stopIfTrue="1">
      <formula>A95=2</formula>
    </cfRule>
    <cfRule type="expression" dxfId="45" priority="48" stopIfTrue="1">
      <formula>A95=3</formula>
    </cfRule>
  </conditionalFormatting>
  <conditionalFormatting sqref="C95:C104">
    <cfRule type="expression" dxfId="44" priority="43" stopIfTrue="1">
      <formula>A95=1</formula>
    </cfRule>
    <cfRule type="expression" dxfId="43" priority="44" stopIfTrue="1">
      <formula>A95=2</formula>
    </cfRule>
    <cfRule type="expression" dxfId="42" priority="45" stopIfTrue="1">
      <formula>A95=3</formula>
    </cfRule>
  </conditionalFormatting>
  <conditionalFormatting sqref="D95:D104">
    <cfRule type="expression" dxfId="41" priority="40" stopIfTrue="1">
      <formula>A95=1</formula>
    </cfRule>
    <cfRule type="expression" dxfId="40" priority="41" stopIfTrue="1">
      <formula>A95=2</formula>
    </cfRule>
    <cfRule type="expression" dxfId="39" priority="42" stopIfTrue="1">
      <formula>A95=3</formula>
    </cfRule>
  </conditionalFormatting>
  <conditionalFormatting sqref="E95:E104">
    <cfRule type="expression" dxfId="38" priority="37" stopIfTrue="1">
      <formula>A95=1</formula>
    </cfRule>
    <cfRule type="expression" dxfId="37" priority="38" stopIfTrue="1">
      <formula>A95=2</formula>
    </cfRule>
    <cfRule type="expression" dxfId="36" priority="39" stopIfTrue="1">
      <formula>A95=3</formula>
    </cfRule>
  </conditionalFormatting>
  <conditionalFormatting sqref="F95:F104">
    <cfRule type="expression" dxfId="35" priority="34" stopIfTrue="1">
      <formula>A95=1</formula>
    </cfRule>
    <cfRule type="expression" dxfId="34" priority="35" stopIfTrue="1">
      <formula>A95=2</formula>
    </cfRule>
    <cfRule type="expression" dxfId="33" priority="36" stopIfTrue="1">
      <formula>A95=3</formula>
    </cfRule>
  </conditionalFormatting>
  <conditionalFormatting sqref="G95:G104">
    <cfRule type="expression" dxfId="32" priority="31" stopIfTrue="1">
      <formula>A95=1</formula>
    </cfRule>
    <cfRule type="expression" dxfId="31" priority="32" stopIfTrue="1">
      <formula>A95=2</formula>
    </cfRule>
    <cfRule type="expression" dxfId="30" priority="33" stopIfTrue="1">
      <formula>A95=3</formula>
    </cfRule>
  </conditionalFormatting>
  <conditionalFormatting sqref="H95:H104">
    <cfRule type="expression" dxfId="29" priority="28" stopIfTrue="1">
      <formula>A95=1</formula>
    </cfRule>
    <cfRule type="expression" dxfId="28" priority="29" stopIfTrue="1">
      <formula>A95=2</formula>
    </cfRule>
    <cfRule type="expression" dxfId="27" priority="30" stopIfTrue="1">
      <formula>A95=3</formula>
    </cfRule>
  </conditionalFormatting>
  <conditionalFormatting sqref="I95:I104">
    <cfRule type="expression" dxfId="26" priority="25" stopIfTrue="1">
      <formula>A95=1</formula>
    </cfRule>
    <cfRule type="expression" dxfId="25" priority="26" stopIfTrue="1">
      <formula>A95=2</formula>
    </cfRule>
    <cfRule type="expression" dxfId="24" priority="27" stopIfTrue="1">
      <formula>A95=3</formula>
    </cfRule>
  </conditionalFormatting>
  <conditionalFormatting sqref="J95:J104">
    <cfRule type="expression" dxfId="23" priority="22" stopIfTrue="1">
      <formula>A95=1</formula>
    </cfRule>
    <cfRule type="expression" dxfId="22" priority="23" stopIfTrue="1">
      <formula>A95=2</formula>
    </cfRule>
    <cfRule type="expression" dxfId="21" priority="24" stopIfTrue="1">
      <formula>A95=3</formula>
    </cfRule>
  </conditionalFormatting>
  <conditionalFormatting sqref="K95:K104">
    <cfRule type="expression" dxfId="20" priority="19" stopIfTrue="1">
      <formula>A95=1</formula>
    </cfRule>
    <cfRule type="expression" dxfId="19" priority="20" stopIfTrue="1">
      <formula>A95=2</formula>
    </cfRule>
    <cfRule type="expression" dxfId="18" priority="21" stopIfTrue="1">
      <formula>A95=3</formula>
    </cfRule>
  </conditionalFormatting>
  <conditionalFormatting sqref="L95:L104">
    <cfRule type="expression" dxfId="17" priority="16" stopIfTrue="1">
      <formula>A95=1</formula>
    </cfRule>
    <cfRule type="expression" dxfId="16" priority="17" stopIfTrue="1">
      <formula>A95=2</formula>
    </cfRule>
    <cfRule type="expression" dxfId="15" priority="18" stopIfTrue="1">
      <formula>A95=3</formula>
    </cfRule>
  </conditionalFormatting>
  <conditionalFormatting sqref="M95:M104">
    <cfRule type="expression" dxfId="14" priority="13" stopIfTrue="1">
      <formula>A95=1</formula>
    </cfRule>
    <cfRule type="expression" dxfId="13" priority="14" stopIfTrue="1">
      <formula>A95=2</formula>
    </cfRule>
    <cfRule type="expression" dxfId="12" priority="15" stopIfTrue="1">
      <formula>A95=3</formula>
    </cfRule>
  </conditionalFormatting>
  <conditionalFormatting sqref="N95:N104">
    <cfRule type="expression" dxfId="11" priority="10" stopIfTrue="1">
      <formula>A95=1</formula>
    </cfRule>
    <cfRule type="expression" dxfId="10" priority="11" stopIfTrue="1">
      <formula>A95=2</formula>
    </cfRule>
    <cfRule type="expression" dxfId="9" priority="12" stopIfTrue="1">
      <formula>A95=3</formula>
    </cfRule>
  </conditionalFormatting>
  <conditionalFormatting sqref="O95:O104">
    <cfRule type="expression" dxfId="8" priority="7" stopIfTrue="1">
      <formula>A95=1</formula>
    </cfRule>
    <cfRule type="expression" dxfId="7" priority="8" stopIfTrue="1">
      <formula>A95=2</formula>
    </cfRule>
    <cfRule type="expression" dxfId="6" priority="9" stopIfTrue="1">
      <formula>A95=3</formula>
    </cfRule>
  </conditionalFormatting>
  <conditionalFormatting sqref="P95:P104">
    <cfRule type="expression" dxfId="5" priority="4" stopIfTrue="1">
      <formula>A95=1</formula>
    </cfRule>
    <cfRule type="expression" dxfId="4" priority="5" stopIfTrue="1">
      <formula>A95=2</formula>
    </cfRule>
    <cfRule type="expression" dxfId="3" priority="6" stopIfTrue="1">
      <formula>A95=3</formula>
    </cfRule>
  </conditionalFormatting>
  <conditionalFormatting sqref="Q95:Q104">
    <cfRule type="expression" dxfId="2" priority="1" stopIfTrue="1">
      <formula>A95=1</formula>
    </cfRule>
    <cfRule type="expression" dxfId="1" priority="2" stopIfTrue="1">
      <formula>A95=2</formula>
    </cfRule>
    <cfRule type="expression" dxfId="0" priority="3" stopIfTrue="1">
      <formula>A95=3</formula>
    </cfRule>
  </conditionalFormatting>
  <pageMargins left="0.32" right="0.33" top="0.39370078740157499" bottom="0.39370078740157499" header="0" footer="0"/>
  <pageSetup paperSize="9" fitToHeight="50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analiz_vd0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</dc:creator>
  <cp:lastModifiedBy>Elena</cp:lastModifiedBy>
  <cp:lastPrinted>2024-08-07T12:11:59Z</cp:lastPrinted>
  <dcterms:created xsi:type="dcterms:W3CDTF">2024-08-07T12:08:56Z</dcterms:created>
  <dcterms:modified xsi:type="dcterms:W3CDTF">2024-08-07T12:52:27Z</dcterms:modified>
</cp:coreProperties>
</file>